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15480" windowHeight="11640" activeTab="0"/>
  </bookViews>
  <sheets>
    <sheet name="actions &amp; points" sheetId="1" r:id="rId1"/>
    <sheet name="swapa points" sheetId="2" r:id="rId2"/>
  </sheets>
  <definedNames>
    <definedName name="_xlnm.Print_Area" localSheetId="0">'actions &amp; points'!$A$1:$F$126</definedName>
  </definedNames>
  <calcPr fullCalcOnLoad="1"/>
</workbook>
</file>

<file path=xl/sharedStrings.xml><?xml version="1.0" encoding="utf-8"?>
<sst xmlns="http://schemas.openxmlformats.org/spreadsheetml/2006/main" count="355" uniqueCount="139">
  <si>
    <t>This section provides a demonstration of how an IPM program can be evaluated for impacts on specific environmental concerns.   Each IPM practice has been evaluated for its impact on SWAPA issues.  Where an IPM practice has been employed (points earned), a single impact is noted for each appropriate SWAPA issue and impacts are tallied for all the practices in the grower's sweet corn IPM program.</t>
  </si>
  <si>
    <t>Corn transplants are used to avoid seed and seedling pests and to improve stand establishment</t>
  </si>
  <si>
    <t xml:space="preserve">Insect Management                                                     </t>
  </si>
  <si>
    <t>soil</t>
  </si>
  <si>
    <t>water</t>
  </si>
  <si>
    <t>Air</t>
  </si>
  <si>
    <t>plants</t>
  </si>
  <si>
    <t>animal</t>
  </si>
  <si>
    <t>SWAPA  PRACTICES: TOTAL:</t>
  </si>
  <si>
    <t xml:space="preserve">     Soil</t>
  </si>
  <si>
    <t xml:space="preserve">     Water</t>
  </si>
  <si>
    <t xml:space="preserve">     Air </t>
  </si>
  <si>
    <t xml:space="preserve">     Plants </t>
  </si>
  <si>
    <t xml:space="preserve">     Animal </t>
  </si>
  <si>
    <t>1.a</t>
  </si>
  <si>
    <t>Crop rotation is practiced, as follows:</t>
  </si>
  <si>
    <r>
      <t>Beneficial insects are released for suppression of a key pest (e.g.</t>
    </r>
    <r>
      <rPr>
        <i/>
        <sz val="9"/>
        <rFont val="Arial"/>
        <family val="0"/>
      </rPr>
      <t xml:space="preserve"> Trichogramma ostrinia </t>
    </r>
    <r>
      <rPr>
        <sz val="9"/>
        <rFont val="Arial"/>
        <family val="0"/>
      </rPr>
      <t>for ECB).</t>
    </r>
  </si>
  <si>
    <t>or</t>
  </si>
  <si>
    <t>Soil</t>
  </si>
  <si>
    <t>Water</t>
  </si>
  <si>
    <t xml:space="preserve">Air </t>
  </si>
  <si>
    <t>Plants</t>
  </si>
  <si>
    <t>Animal</t>
  </si>
  <si>
    <t>Points awarded for each SWAPA Category</t>
  </si>
  <si>
    <t xml:space="preserve"> SWAPA Calculations</t>
  </si>
  <si>
    <t xml:space="preserve">Weed management includes one of the following (Max 20 pts): </t>
  </si>
  <si>
    <t>Only pesticides with a LOW or VERY LOW environmental hazard (Win-PST) are used for at least one major pest.</t>
  </si>
  <si>
    <t xml:space="preserve">1.b </t>
  </si>
  <si>
    <t>Only pesticides with a LOW or VERY LOW environmental hazard (Win-PST) are used all major pests (includes insects, diseases and weeds).</t>
  </si>
  <si>
    <t xml:space="preserve">             OR</t>
  </si>
  <si>
    <t>Herbicide use is reduced through delayed application of reduced rates of herbicide.</t>
  </si>
  <si>
    <t>Herbicide is supplemented with at least one cultivation or hand weeding.</t>
  </si>
  <si>
    <t>Broadleaf herbicides with groundwater contamination potential (e.g. triazines) are reduced or eliminated through tank mixes with reduced risk materials (e.g. mesotrione)</t>
  </si>
  <si>
    <t>Weeds in field, alleys and roadways are prevented from going to seed.</t>
  </si>
  <si>
    <t>Fields are scouted in midseason for weeds. Location and species of uncontrolled weeds are mapped and the information is used in planning for next year.</t>
  </si>
  <si>
    <t xml:space="preserve">Outbreaks of new or problem weed species are controlled, using chemical or non-chemical means, to prevent spreading or seed production. </t>
  </si>
  <si>
    <r>
      <t>Beneficial insects are released for suppression of a key pest (e.g.</t>
    </r>
    <r>
      <rPr>
        <i/>
        <sz val="12"/>
        <rFont val="Times New Roman"/>
        <family val="1"/>
      </rPr>
      <t xml:space="preserve"> Trichogramma ostrinia </t>
    </r>
    <r>
      <rPr>
        <sz val="12"/>
        <rFont val="Times New Roman"/>
        <family val="1"/>
      </rPr>
      <t>for ECB).</t>
    </r>
  </si>
  <si>
    <r>
      <t xml:space="preserve">A trial plot is maintained to test a different weed management technique. The methods and results are recorded.  bonus       </t>
    </r>
    <r>
      <rPr>
        <i/>
        <sz val="12"/>
        <rFont val="Times New Roman"/>
        <family val="1"/>
      </rPr>
      <t xml:space="preserve">   </t>
    </r>
  </si>
  <si>
    <r>
      <t xml:space="preserve">Manager has a current copy of the </t>
    </r>
    <r>
      <rPr>
        <i/>
        <sz val="12"/>
        <rFont val="Times New Roman"/>
        <family val="1"/>
      </rPr>
      <t xml:space="preserve">New England Vegetable Management Guide. </t>
    </r>
  </si>
  <si>
    <r>
      <t xml:space="preserve">Manager subscribes to the UMass Extension </t>
    </r>
    <r>
      <rPr>
        <i/>
        <sz val="12"/>
        <rFont val="Times New Roman"/>
        <family val="1"/>
      </rPr>
      <t>Vegetable Notes &amp; IPM Message or other in-season vegetable pest alert.</t>
    </r>
  </si>
  <si>
    <t>Insect pests include common armyworm, corn earworm, corn flea beetle, corn leaf aphid, cutworms, European corn borer, fall armyworm, sap beetles, seed corn maggot and western corn rootworm.</t>
  </si>
  <si>
    <t>Weeds include broadleaves, annual grasses and perenniels.</t>
  </si>
  <si>
    <t>Environmental Protection Evaluation - SWAPA</t>
  </si>
  <si>
    <t>Total possible points for Education</t>
  </si>
  <si>
    <t>POINT SUMMARY</t>
  </si>
  <si>
    <t>IPM Worksheet: Sweet Corn</t>
  </si>
  <si>
    <t>NRCS Conservation Practice Standard: Code 595 ~ Pest Management</t>
  </si>
  <si>
    <t>Percentage</t>
  </si>
  <si>
    <t xml:space="preserve">If there is a field history of maize dwarf mosaic virus (MDMV), disease resistant cultivars are planted in late plantings. </t>
  </si>
  <si>
    <t xml:space="preserve">12. </t>
  </si>
  <si>
    <t xml:space="preserve">Application of insecticides for CEW correspond to state-specified thresholds and spray intervals, based upon pheromone trap counts. </t>
  </si>
  <si>
    <t xml:space="preserve">Two pheromone traps/farm are used to monitor European corn borer (ECB) flight as specified in state sweet corn IPM publication. Moth counts are recorded weekly. </t>
  </si>
  <si>
    <t xml:space="preserve">Pheromone traps are used to monitor fall armyworm (FAW) flight, as specified in state sweet corn IPM publication. Moth counts are recorded weekly. </t>
  </si>
  <si>
    <t xml:space="preserve"> Fields are monitored for infestation with ECB  at the appropriate crop stage and when traps indicate flight activity, by examining 50-100 plants for larvae. Application of insecticides corresponds to state-specified thresholds. </t>
  </si>
  <si>
    <t>Manager attends one or more state/regional/national Extension vegetable conference or educational program during the current year.</t>
  </si>
  <si>
    <r>
      <t xml:space="preserve">Manager subscribes to the UMass Extension </t>
    </r>
    <r>
      <rPr>
        <i/>
        <sz val="9"/>
        <rFont val="Arial"/>
        <family val="0"/>
      </rPr>
      <t>Vegetable Notes &amp; IPM Message or other in-season vegetable pest alert.</t>
    </r>
  </si>
  <si>
    <t xml:space="preserve">3. </t>
  </si>
  <si>
    <t>Only pesticides approved and registered for sweet corn in the state are used. Records of pesticide applications are maintained, including date, field and block, target pest, crop stage pesticide name and EPA number, formulation, rate and number of acres treated. Pesticide drift is minimized. Re-entry and pre-harvest intervals are adhered to. Win-PST analysis is conducted for all pesticides considered for use on the farm.</t>
  </si>
  <si>
    <t xml:space="preserve">                                     OR</t>
  </si>
  <si>
    <t>Only pesticides with a LOW or VERY LOW environmental hazard (Win-PST) are used all major pests (includes insects, diseases and weeds) more key pests.</t>
  </si>
  <si>
    <t xml:space="preserve">This year's fields were scouted for weeds last year at mid- to late season. Weeds present were identified, and field locations recorded. This information was used in the current weed management program. </t>
  </si>
  <si>
    <t xml:space="preserve">Weed management includes one of the following: </t>
  </si>
  <si>
    <t xml:space="preserve"> Weeds are controlled by cultivation, with no herbicide applied. </t>
  </si>
  <si>
    <t xml:space="preserve">                 OR </t>
  </si>
  <si>
    <t>Herbicide rates are reduced through banding of herbicides and cultivation.</t>
  </si>
  <si>
    <t xml:space="preserve">Spray equipment, including hoses, nozzles and pumps, is inspected at least once per season and replaced as needed. Equipment is calibrated at the start of the season and the procedure is recorded. </t>
  </si>
  <si>
    <t>Calibration is checked at least once during the season and equipment is recalibrated as needed.</t>
  </si>
  <si>
    <t>A boom sprayer with double drop nozzles is used where coverage of the ear zone is desirable.</t>
  </si>
  <si>
    <t xml:space="preserve">A boom sprayer without drop nozzles is used </t>
  </si>
  <si>
    <t>If mist blower is used for coverage of the ear zone, blocks are not greater than 12 rows wide.</t>
  </si>
  <si>
    <t>Records of planting date, harvest date, and cultivars in each block are maintained and organized.</t>
  </si>
  <si>
    <t xml:space="preserve">A trial plot is maintained to test a different weed management technique. The methods and results are recorded.            </t>
  </si>
  <si>
    <t xml:space="preserve"> </t>
  </si>
  <si>
    <t>Education</t>
  </si>
  <si>
    <t xml:space="preserve">Manager subscribes to the UMass Extension Vegetable Notes &amp; IPM Message. </t>
  </si>
  <si>
    <t>TOTAL POINTS</t>
  </si>
  <si>
    <t>TOTAL POSSIBLE POINTS</t>
  </si>
  <si>
    <t xml:space="preserve">1. </t>
  </si>
  <si>
    <t>2.</t>
  </si>
  <si>
    <t>3.</t>
  </si>
  <si>
    <t>4.</t>
  </si>
  <si>
    <t>5.</t>
  </si>
  <si>
    <t>6.</t>
  </si>
  <si>
    <t>7.</t>
  </si>
  <si>
    <t>8.</t>
  </si>
  <si>
    <t>9.</t>
  </si>
  <si>
    <t>10.</t>
  </si>
  <si>
    <t>11.</t>
  </si>
  <si>
    <t>1.</t>
  </si>
  <si>
    <t xml:space="preserve">2. </t>
  </si>
  <si>
    <t>7,</t>
  </si>
  <si>
    <t>12.</t>
  </si>
  <si>
    <t>Total practice points for Pesticides Application and Records</t>
  </si>
  <si>
    <t>Total possible points for Pesticides Application and Records</t>
  </si>
  <si>
    <t>Total practice points for Disease Management</t>
  </si>
  <si>
    <t>Total possible points for Disease Management</t>
  </si>
  <si>
    <t>Total practice points for Insect Management</t>
  </si>
  <si>
    <t>Total possible points for Insect Management</t>
  </si>
  <si>
    <t>Total practice points for Weed Management</t>
  </si>
  <si>
    <t>Total possible points for Weed Management</t>
  </si>
  <si>
    <t>Total practice points for Education</t>
  </si>
  <si>
    <t>If there is a history of Stewart's wilt disease on the farm, and mild winter conditions should allow high survival of flea beetles, tolerant cultivars are planted in early plantings.</t>
  </si>
  <si>
    <t xml:space="preserve">If there is a history of Stewart's will disease on the farm and susceptible cultivars are grown, flea beetles are monitored and insecticide applications made only after numbers reach state-specified thresholds. </t>
  </si>
  <si>
    <t>ECB populations are reduced by disking after harvest, planting a fall cover crop and spring plowing.</t>
  </si>
  <si>
    <t xml:space="preserve">Pheromone traps are used to monitor corn earworm (CEW) flight, as specified in state sweet corn IPM publication. Moth counts are recorded at least weekly. </t>
  </si>
  <si>
    <t>Soil Nutrient Management and Cultural Practices</t>
  </si>
  <si>
    <t xml:space="preserve">Crop rotation is practiced, as follows: </t>
  </si>
  <si>
    <t xml:space="preserve">a. At least 50% of sweet corn acreage was not planted to corn the previous year. </t>
  </si>
  <si>
    <t>10</t>
  </si>
  <si>
    <t xml:space="preserve">                   OR </t>
  </si>
  <si>
    <t xml:space="preserve">b. At least 25% of sweet corn acreage was not planted to corn the previous year. </t>
  </si>
  <si>
    <t>5</t>
  </si>
  <si>
    <t xml:space="preserve">Fields have been evaluated with an appropriate soil test for nutrient status and pH for the current year. </t>
  </si>
  <si>
    <t>Organic matter status has been tested within three years</t>
  </si>
  <si>
    <t xml:space="preserve"> Fields are monitored for infestation with FAW, at the appropriate crop stage and when traps indicate flight activity, by examining 50-100 plants for larvae. Application of insecticides corresponds to state-specified thresholds. </t>
  </si>
  <si>
    <t xml:space="preserve">Occasional pests for which thresholds are not available (e.g., aphids, sap beetles,flea beetles), are treated only after scouting. Scouting results are recorded. </t>
  </si>
  <si>
    <t xml:space="preserve"> Floating row covers are used in early corn to reduce ECB infestations. </t>
  </si>
  <si>
    <t xml:space="preserve">Insect pests are kept below economic injury levels using biologically based or other non- chemical methods, such as microbial insecticides in at least 10% of the sweet corn acreage </t>
  </si>
  <si>
    <t xml:space="preserve">If transgenic-Bt sweet corn is used, at least 25% of acreage is planted to non-transgenic corn, to reduce risk of resistance to Bt. </t>
  </si>
  <si>
    <t>Weed Management</t>
  </si>
  <si>
    <t xml:space="preserve">Fertilizer is applied in accordance with current soil test results and expected uptake of nutrients and expected crop yield, giving credit for nitrogen supplied by organic matter, compost, manure and cover crops. Expected nutrient uptake is determined from the New England Vegetable Management Guide. </t>
  </si>
  <si>
    <t>15</t>
  </si>
  <si>
    <t xml:space="preserve">Nitrogen fertilizer is applied by split application. Twenty to 40 lb/acre is applied in a band at planting, and some as a side dress, as needed. </t>
  </si>
  <si>
    <t xml:space="preserve">If fertilizer is applied at planting, the total of nitrogen plus potassium in the band does not exceed 80-100 lb/acre to avoid crop burning. </t>
  </si>
  <si>
    <t xml:space="preserve">A pre-sidedress nitrate test is taken. Nitrogen applied at side-dress conforms to test results. </t>
  </si>
  <si>
    <t xml:space="preserve">This year's crop was preceded by a winter cover crop. </t>
  </si>
  <si>
    <t xml:space="preserve">If the cover crop was a legume or legume/grass mix, its nitrogen contribution is calculated and fertilizer for this year's crop is adjusted appropriately. </t>
  </si>
  <si>
    <t xml:space="preserve">If compost or manure is applied, its nitrogen contribution is calculated, and fertilizer application reduced accordingly. </t>
  </si>
  <si>
    <t>Crop is planted into previous cover crop residue without tillage (no-till or strip till).</t>
  </si>
  <si>
    <t>Total practice points for Soil Nutrient Management and Cultural Practices</t>
  </si>
  <si>
    <t>Total possible points for Soil Nutrient Management and Cultural Practices</t>
  </si>
  <si>
    <t>Pesticides Application and Records</t>
  </si>
  <si>
    <t>20</t>
  </si>
  <si>
    <t>Pesticide coverage of tassel and ear zone has been field tested across all rows in the block with water sensitive spray cards within the past five years, using the current spray equipment.</t>
  </si>
  <si>
    <t>Disease Management</t>
  </si>
  <si>
    <t>The two major diseases are maize dwarf mosaic virus, which is vectored by aphids, and Stewart's wilt, vectored by flea beetle. Disease incidence can be reduced by selecting well-drained fields, minimizing mechanical injury, avoiding excessive nitrogen and by controlling insect vectors.</t>
  </si>
  <si>
    <t xml:space="preserve">If plants are observed with MDMV symptoms, they are submitted for confirmation. </t>
  </si>
  <si>
    <t>Version:6/9/08</t>
  </si>
  <si>
    <t xml:space="preserve">Number of Practices Contributing to Environmental Protection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</si>
</sst>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6">
    <font>
      <sz val="10"/>
      <name val="Arial"/>
      <family val="0"/>
    </font>
    <font>
      <b/>
      <sz val="10"/>
      <name val="Arial"/>
      <family val="2"/>
    </font>
    <font>
      <b/>
      <sz val="11"/>
      <name val="Arial"/>
      <family val="2"/>
    </font>
    <font>
      <sz val="11"/>
      <name val="Arial"/>
      <family val="2"/>
    </font>
    <font>
      <sz val="11"/>
      <color indexed="10"/>
      <name val="Arial"/>
      <family val="2"/>
    </font>
    <font>
      <i/>
      <sz val="11"/>
      <name val="Arial"/>
      <family val="2"/>
    </font>
    <font>
      <sz val="8"/>
      <name val="Arial"/>
      <family val="0"/>
    </font>
    <font>
      <b/>
      <sz val="14"/>
      <name val="Arial"/>
      <family val="2"/>
    </font>
    <font>
      <b/>
      <i/>
      <sz val="12"/>
      <name val="Arial"/>
      <family val="2"/>
    </font>
    <font>
      <b/>
      <sz val="12"/>
      <name val="Arial"/>
      <family val="2"/>
    </font>
    <font>
      <sz val="12"/>
      <name val="Arial"/>
      <family val="2"/>
    </font>
    <font>
      <b/>
      <sz val="12"/>
      <color indexed="12"/>
      <name val="Arial"/>
      <family val="2"/>
    </font>
    <font>
      <b/>
      <sz val="12"/>
      <color indexed="10"/>
      <name val="Arial"/>
      <family val="2"/>
    </font>
    <font>
      <b/>
      <sz val="10"/>
      <color indexed="17"/>
      <name val="Arial"/>
      <family val="0"/>
    </font>
    <font>
      <b/>
      <sz val="8"/>
      <name val="Arial"/>
      <family val="2"/>
    </font>
    <font>
      <b/>
      <sz val="10"/>
      <color indexed="8"/>
      <name val="Tahoma"/>
      <family val="2"/>
    </font>
    <font>
      <b/>
      <sz val="11"/>
      <color indexed="17"/>
      <name val="Arial"/>
      <family val="2"/>
    </font>
    <font>
      <b/>
      <sz val="9"/>
      <name val="Arial"/>
      <family val="2"/>
    </font>
    <font>
      <sz val="9"/>
      <name val="Arial"/>
      <family val="0"/>
    </font>
    <font>
      <sz val="9"/>
      <color indexed="17"/>
      <name val="Arial"/>
      <family val="0"/>
    </font>
    <font>
      <i/>
      <sz val="9"/>
      <name val="Arial"/>
      <family val="0"/>
    </font>
    <font>
      <b/>
      <sz val="8"/>
      <color indexed="17"/>
      <name val="Arial"/>
      <family val="2"/>
    </font>
    <font>
      <b/>
      <sz val="9"/>
      <color indexed="17"/>
      <name val="Arial"/>
      <family val="2"/>
    </font>
    <font>
      <sz val="9"/>
      <color indexed="18"/>
      <name val="Arial"/>
      <family val="0"/>
    </font>
    <font>
      <b/>
      <sz val="9"/>
      <color indexed="18"/>
      <name val="Arial"/>
      <family val="0"/>
    </font>
    <font>
      <b/>
      <sz val="11"/>
      <color indexed="12"/>
      <name val="Arial"/>
      <family val="2"/>
    </font>
    <font>
      <b/>
      <sz val="11"/>
      <color indexed="10"/>
      <name val="Arial"/>
      <family val="2"/>
    </font>
    <font>
      <b/>
      <i/>
      <sz val="10"/>
      <name val="Arial"/>
      <family val="2"/>
    </font>
    <font>
      <sz val="18"/>
      <name val="Arial"/>
      <family val="2"/>
    </font>
    <font>
      <sz val="12"/>
      <color indexed="10"/>
      <name val="Arial"/>
      <family val="0"/>
    </font>
    <font>
      <sz val="10"/>
      <color indexed="10"/>
      <name val="Arial"/>
      <family val="0"/>
    </font>
    <font>
      <sz val="11"/>
      <color indexed="17"/>
      <name val="Arial"/>
      <family val="2"/>
    </font>
    <font>
      <sz val="12"/>
      <name val="Times New Roman"/>
      <family val="1"/>
    </font>
    <font>
      <i/>
      <sz val="12"/>
      <color indexed="17"/>
      <name val="Times New Roman"/>
      <family val="1"/>
    </font>
    <font>
      <i/>
      <sz val="12"/>
      <name val="Times New Roman"/>
      <family val="1"/>
    </font>
    <font>
      <b/>
      <sz val="14"/>
      <color indexed="17"/>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49" fontId="3" fillId="0" borderId="0" xfId="0" applyNumberFormat="1" applyFont="1" applyBorder="1" applyAlignment="1">
      <alignment horizontal="left" vertical="top" wrapText="1"/>
    </xf>
    <xf numFmtId="1" fontId="2" fillId="0" borderId="0" xfId="0" applyNumberFormat="1" applyFont="1" applyBorder="1" applyAlignment="1">
      <alignment horizontal="right" wrapText="1"/>
    </xf>
    <xf numFmtId="49" fontId="3" fillId="0" borderId="0" xfId="0" applyNumberFormat="1" applyFont="1" applyBorder="1" applyAlignment="1">
      <alignment horizontal="right" wrapText="1"/>
    </xf>
    <xf numFmtId="1" fontId="3" fillId="0" borderId="0" xfId="0" applyNumberFormat="1" applyFont="1" applyBorder="1" applyAlignment="1">
      <alignment horizontal="left" vertical="top" wrapText="1"/>
    </xf>
    <xf numFmtId="0" fontId="5" fillId="0" borderId="0" xfId="0" applyFont="1" applyBorder="1" applyAlignment="1">
      <alignment horizontal="left" vertical="top" wrapText="1"/>
    </xf>
    <xf numFmtId="49" fontId="5" fillId="0" borderId="0" xfId="0" applyNumberFormat="1" applyFont="1" applyBorder="1" applyAlignment="1">
      <alignment horizontal="right" wrapText="1"/>
    </xf>
    <xf numFmtId="0" fontId="3" fillId="0" borderId="0" xfId="0" applyFont="1" applyBorder="1" applyAlignment="1">
      <alignment horizontal="left" vertical="top" wrapText="1" indent="2"/>
    </xf>
    <xf numFmtId="0" fontId="0" fillId="0" borderId="0" xfId="0" applyAlignment="1">
      <alignment horizontal="left" vertical="top"/>
    </xf>
    <xf numFmtId="0" fontId="0" fillId="0" borderId="0" xfId="0" applyBorder="1" applyAlignment="1">
      <alignment horizontal="left" vertical="top"/>
    </xf>
    <xf numFmtId="0" fontId="3" fillId="0" borderId="0" xfId="0" applyFont="1" applyAlignment="1">
      <alignment horizontal="left" vertical="top" wrapText="1"/>
    </xf>
    <xf numFmtId="0" fontId="3" fillId="0" borderId="0" xfId="0" applyFont="1" applyAlignment="1">
      <alignment horizontal="left" vertical="top" wrapText="1" indent="2"/>
    </xf>
    <xf numFmtId="0" fontId="0" fillId="0" borderId="0" xfId="0" applyFont="1" applyAlignment="1">
      <alignment horizontal="left" vertical="top"/>
    </xf>
    <xf numFmtId="0" fontId="3" fillId="0" borderId="0" xfId="0" applyFont="1" applyBorder="1" applyAlignment="1">
      <alignment horizontal="left" vertical="top"/>
    </xf>
    <xf numFmtId="1" fontId="3" fillId="0" borderId="0" xfId="0" applyNumberFormat="1" applyFont="1" applyBorder="1" applyAlignment="1">
      <alignment horizontal="left" vertical="top"/>
    </xf>
    <xf numFmtId="49" fontId="3" fillId="0" borderId="0" xfId="0" applyNumberFormat="1" applyFont="1" applyBorder="1" applyAlignment="1">
      <alignment horizontal="left" vertical="top"/>
    </xf>
    <xf numFmtId="49" fontId="0" fillId="0" borderId="0" xfId="0" applyNumberFormat="1" applyBorder="1" applyAlignment="1">
      <alignment horizontal="left" vertical="top"/>
    </xf>
    <xf numFmtId="1" fontId="0" fillId="0" borderId="0" xfId="0" applyNumberFormat="1" applyBorder="1" applyAlignment="1">
      <alignment horizontal="left" vertical="top"/>
    </xf>
    <xf numFmtId="49" fontId="0" fillId="0" borderId="0" xfId="0" applyNumberFormat="1" applyAlignment="1">
      <alignment horizontal="left" vertical="top"/>
    </xf>
    <xf numFmtId="1" fontId="0" fillId="0" borderId="0" xfId="0" applyNumberFormat="1" applyAlignment="1">
      <alignment horizontal="left" vertical="top"/>
    </xf>
    <xf numFmtId="1" fontId="3" fillId="0" borderId="1" xfId="0" applyNumberFormat="1" applyFont="1" applyBorder="1" applyAlignment="1">
      <alignment horizontal="right" wrapText="1"/>
    </xf>
    <xf numFmtId="1" fontId="3" fillId="0" borderId="0" xfId="0" applyNumberFormat="1" applyFont="1" applyBorder="1" applyAlignment="1">
      <alignment horizontal="right" wrapText="1"/>
    </xf>
    <xf numFmtId="1" fontId="3" fillId="0" borderId="2" xfId="0" applyNumberFormat="1" applyFont="1" applyBorder="1" applyAlignment="1">
      <alignment horizontal="right" wrapText="1"/>
    </xf>
    <xf numFmtId="1" fontId="4" fillId="0" borderId="0" xfId="0" applyNumberFormat="1" applyFont="1" applyBorder="1" applyAlignment="1">
      <alignment horizontal="right" wrapText="1"/>
    </xf>
    <xf numFmtId="1" fontId="5" fillId="0" borderId="0" xfId="0" applyNumberFormat="1" applyFont="1" applyBorder="1" applyAlignment="1">
      <alignment horizontal="right" wrapText="1"/>
    </xf>
    <xf numFmtId="1" fontId="5" fillId="0" borderId="1" xfId="0" applyNumberFormat="1" applyFont="1" applyBorder="1" applyAlignment="1">
      <alignment horizontal="right" wrapText="1"/>
    </xf>
    <xf numFmtId="49" fontId="1" fillId="0" borderId="0" xfId="0" applyNumberFormat="1" applyFont="1" applyAlignment="1">
      <alignment horizontal="right" vertical="top"/>
    </xf>
    <xf numFmtId="0" fontId="0" fillId="0" borderId="0" xfId="0" applyAlignment="1">
      <alignment horizontal="right" vertical="top"/>
    </xf>
    <xf numFmtId="0" fontId="1" fillId="0" borderId="0" xfId="0" applyFont="1" applyAlignment="1">
      <alignment/>
    </xf>
    <xf numFmtId="0" fontId="8" fillId="0" borderId="0" xfId="0" applyFont="1" applyBorder="1" applyAlignment="1">
      <alignment horizontal="left" vertical="top" wrapText="1"/>
    </xf>
    <xf numFmtId="0" fontId="9" fillId="0" borderId="0" xfId="0" applyFont="1" applyBorder="1" applyAlignment="1">
      <alignment horizontal="left" vertical="top" wrapText="1"/>
    </xf>
    <xf numFmtId="1" fontId="10" fillId="0" borderId="0" xfId="0" applyNumberFormat="1" applyFont="1" applyBorder="1" applyAlignment="1">
      <alignment horizontal="right" wrapText="1"/>
    </xf>
    <xf numFmtId="49" fontId="10" fillId="0" borderId="0" xfId="0" applyNumberFormat="1" applyFont="1" applyBorder="1" applyAlignment="1">
      <alignment horizontal="right" wrapText="1"/>
    </xf>
    <xf numFmtId="1" fontId="11" fillId="0" borderId="3" xfId="0" applyNumberFormat="1" applyFont="1" applyBorder="1" applyAlignment="1">
      <alignment horizontal="right" wrapText="1"/>
    </xf>
    <xf numFmtId="1" fontId="9" fillId="0" borderId="0" xfId="0" applyNumberFormat="1" applyFont="1" applyBorder="1" applyAlignment="1">
      <alignment horizontal="right" wrapText="1"/>
    </xf>
    <xf numFmtId="49" fontId="9" fillId="0" borderId="0" xfId="0" applyNumberFormat="1" applyFont="1" applyBorder="1" applyAlignment="1">
      <alignment horizontal="right" wrapText="1"/>
    </xf>
    <xf numFmtId="0" fontId="10" fillId="0" borderId="0" xfId="0" applyFont="1" applyBorder="1" applyAlignment="1">
      <alignment horizontal="left" vertical="top" wrapText="1"/>
    </xf>
    <xf numFmtId="1" fontId="10" fillId="0" borderId="0" xfId="0" applyNumberFormat="1" applyFont="1" applyBorder="1" applyAlignment="1">
      <alignment horizontal="left" vertical="top" wrapText="1"/>
    </xf>
    <xf numFmtId="49" fontId="10" fillId="0" borderId="0" xfId="0" applyNumberFormat="1" applyFont="1" applyBorder="1" applyAlignment="1">
      <alignment horizontal="left" vertical="top" wrapText="1"/>
    </xf>
    <xf numFmtId="9" fontId="9" fillId="0" borderId="0" xfId="0" applyNumberFormat="1" applyFont="1" applyBorder="1" applyAlignment="1">
      <alignment horizontal="right" vertical="top" wrapText="1"/>
    </xf>
    <xf numFmtId="0" fontId="7" fillId="0" borderId="0" xfId="0" applyFont="1" applyBorder="1" applyAlignment="1">
      <alignment horizontal="left" vertical="top" wrapText="1"/>
    </xf>
    <xf numFmtId="49" fontId="13" fillId="0" borderId="0" xfId="0" applyNumberFormat="1" applyFont="1" applyAlignment="1">
      <alignment horizontal="right" vertical="top"/>
    </xf>
    <xf numFmtId="0" fontId="15" fillId="0" borderId="0" xfId="0" applyFont="1" applyAlignment="1">
      <alignment/>
    </xf>
    <xf numFmtId="1" fontId="16" fillId="0" borderId="0" xfId="0" applyNumberFormat="1" applyFont="1" applyBorder="1" applyAlignment="1">
      <alignment horizontal="right" vertical="top"/>
    </xf>
    <xf numFmtId="0" fontId="13" fillId="0" borderId="0" xfId="0" applyFont="1" applyAlignment="1">
      <alignment/>
    </xf>
    <xf numFmtId="0" fontId="17" fillId="0" borderId="0" xfId="0" applyFont="1" applyBorder="1" applyAlignment="1">
      <alignment horizontal="left" vertical="top" wrapText="1"/>
    </xf>
    <xf numFmtId="0" fontId="18" fillId="0" borderId="0" xfId="0" applyFont="1" applyAlignment="1">
      <alignment/>
    </xf>
    <xf numFmtId="0" fontId="18" fillId="0" borderId="0" xfId="0" applyFont="1" applyBorder="1" applyAlignment="1">
      <alignment horizontal="left" vertical="top" wrapText="1"/>
    </xf>
    <xf numFmtId="0" fontId="19"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Alignment="1">
      <alignment horizontal="left" vertical="top" wrapText="1"/>
    </xf>
    <xf numFmtId="0" fontId="18" fillId="0" borderId="0" xfId="0" applyFont="1" applyBorder="1" applyAlignment="1">
      <alignment horizontal="left" vertical="top" wrapText="1" indent="2"/>
    </xf>
    <xf numFmtId="0" fontId="18" fillId="0" borderId="0" xfId="0" applyFont="1" applyAlignment="1">
      <alignment horizontal="left" vertical="top" wrapText="1" indent="2"/>
    </xf>
    <xf numFmtId="49" fontId="18" fillId="0" borderId="0" xfId="0" applyNumberFormat="1" applyFont="1" applyBorder="1" applyAlignment="1">
      <alignment horizontal="left" vertical="top" wrapText="1"/>
    </xf>
    <xf numFmtId="0" fontId="21" fillId="0" borderId="0" xfId="0" applyFont="1" applyAlignment="1">
      <alignment/>
    </xf>
    <xf numFmtId="0" fontId="6" fillId="0" borderId="0" xfId="0" applyFont="1" applyAlignment="1">
      <alignment/>
    </xf>
    <xf numFmtId="0" fontId="22" fillId="0" borderId="0" xfId="0" applyFont="1" applyAlignment="1">
      <alignment horizontal="center"/>
    </xf>
    <xf numFmtId="0" fontId="1" fillId="0" borderId="0" xfId="0" applyFont="1" applyBorder="1" applyAlignment="1">
      <alignment horizontal="center"/>
    </xf>
    <xf numFmtId="0" fontId="14" fillId="0" borderId="0" xfId="0" applyFont="1" applyBorder="1" applyAlignment="1">
      <alignment horizontal="center"/>
    </xf>
    <xf numFmtId="0" fontId="0" fillId="0" borderId="0" xfId="0" applyBorder="1" applyAlignment="1">
      <alignment/>
    </xf>
    <xf numFmtId="0" fontId="18" fillId="0" borderId="0" xfId="0" applyFont="1" applyBorder="1" applyAlignment="1">
      <alignment/>
    </xf>
    <xf numFmtId="49" fontId="17" fillId="0" borderId="0" xfId="0" applyNumberFormat="1" applyFont="1" applyAlignment="1">
      <alignment horizontal="right" vertical="top"/>
    </xf>
    <xf numFmtId="0" fontId="17" fillId="0" borderId="0" xfId="0" applyFont="1" applyAlignment="1">
      <alignment horizontal="center"/>
    </xf>
    <xf numFmtId="0" fontId="18" fillId="0" borderId="4" xfId="0" applyFont="1" applyBorder="1" applyAlignment="1">
      <alignment/>
    </xf>
    <xf numFmtId="49" fontId="22" fillId="0" borderId="0" xfId="0" applyNumberFormat="1" applyFont="1" applyAlignment="1">
      <alignment horizontal="right" vertical="top"/>
    </xf>
    <xf numFmtId="0" fontId="18" fillId="0" borderId="0" xfId="0" applyFont="1" applyAlignment="1">
      <alignment horizontal="right" vertical="top"/>
    </xf>
    <xf numFmtId="0" fontId="23" fillId="0" borderId="0" xfId="0" applyFont="1" applyAlignment="1">
      <alignment/>
    </xf>
    <xf numFmtId="0" fontId="24" fillId="0" borderId="0" xfId="0" applyFont="1" applyAlignment="1">
      <alignment/>
    </xf>
    <xf numFmtId="0" fontId="0" fillId="0" borderId="0" xfId="0" applyAlignment="1">
      <alignment horizontal="center"/>
    </xf>
    <xf numFmtId="0" fontId="3" fillId="0" borderId="0" xfId="0" applyFont="1" applyBorder="1" applyAlignment="1">
      <alignment horizontal="left"/>
    </xf>
    <xf numFmtId="0" fontId="16" fillId="0" borderId="0" xfId="0" applyFont="1" applyBorder="1" applyAlignment="1">
      <alignment horizontal="left" vertical="top"/>
    </xf>
    <xf numFmtId="1" fontId="3" fillId="0" borderId="5" xfId="0" applyNumberFormat="1" applyFont="1" applyBorder="1" applyAlignment="1">
      <alignment horizontal="right" wrapText="1"/>
    </xf>
    <xf numFmtId="1" fontId="26" fillId="0" borderId="0" xfId="0" applyNumberFormat="1" applyFont="1" applyBorder="1" applyAlignment="1">
      <alignment horizontal="right" wrapText="1"/>
    </xf>
    <xf numFmtId="0" fontId="18" fillId="0" borderId="0" xfId="0" applyFont="1" applyAlignment="1">
      <alignment horizontal="left" wrapText="1" indent="1"/>
    </xf>
    <xf numFmtId="49" fontId="1" fillId="0" borderId="0" xfId="0" applyNumberFormat="1" applyFont="1" applyAlignment="1">
      <alignment horizontal="left" vertical="top"/>
    </xf>
    <xf numFmtId="49" fontId="27" fillId="0" borderId="0" xfId="0" applyNumberFormat="1" applyFont="1" applyAlignment="1">
      <alignment horizontal="right" vertical="top"/>
    </xf>
    <xf numFmtId="0" fontId="0" fillId="0" borderId="0" xfId="0" applyFont="1" applyAlignment="1">
      <alignment/>
    </xf>
    <xf numFmtId="0" fontId="28" fillId="0" borderId="0" xfId="0" applyFont="1" applyAlignment="1">
      <alignment horizontal="left" vertical="top"/>
    </xf>
    <xf numFmtId="0" fontId="0" fillId="0" borderId="0" xfId="0" applyFont="1" applyBorder="1" applyAlignment="1">
      <alignment horizontal="left" vertical="top"/>
    </xf>
    <xf numFmtId="14" fontId="29" fillId="0" borderId="0" xfId="0" applyNumberFormat="1" applyFont="1" applyAlignment="1">
      <alignment horizontal="left" vertical="top"/>
    </xf>
    <xf numFmtId="14" fontId="30" fillId="0" borderId="0" xfId="0" applyNumberFormat="1" applyFont="1" applyAlignment="1">
      <alignment horizontal="left" vertical="top"/>
    </xf>
    <xf numFmtId="14" fontId="30" fillId="0" borderId="0" xfId="0" applyNumberFormat="1" applyFont="1" applyBorder="1" applyAlignment="1">
      <alignment horizontal="left" vertical="top"/>
    </xf>
    <xf numFmtId="0" fontId="3" fillId="0" borderId="0" xfId="0" applyNumberFormat="1" applyFont="1" applyBorder="1" applyAlignment="1">
      <alignment horizontal="right" wrapText="1"/>
    </xf>
    <xf numFmtId="0" fontId="31" fillId="0" borderId="0" xfId="0" applyFont="1" applyBorder="1" applyAlignment="1">
      <alignment horizontal="left" vertical="top" wrapText="1"/>
    </xf>
    <xf numFmtId="1" fontId="31" fillId="0" borderId="0" xfId="0" applyNumberFormat="1" applyFont="1" applyBorder="1" applyAlignment="1">
      <alignment horizontal="right" wrapText="1"/>
    </xf>
    <xf numFmtId="49" fontId="31" fillId="0" borderId="0" xfId="0" applyNumberFormat="1" applyFont="1" applyBorder="1" applyAlignment="1">
      <alignment horizontal="right" wrapText="1"/>
    </xf>
    <xf numFmtId="1" fontId="31" fillId="0" borderId="2" xfId="0" applyNumberFormat="1" applyFont="1" applyBorder="1" applyAlignment="1">
      <alignment horizontal="right" wrapText="1"/>
    </xf>
    <xf numFmtId="1" fontId="25" fillId="0" borderId="1" xfId="0" applyNumberFormat="1" applyFont="1" applyBorder="1" applyAlignment="1">
      <alignment horizontal="right" wrapText="1"/>
    </xf>
    <xf numFmtId="1" fontId="5" fillId="0" borderId="5" xfId="0" applyNumberFormat="1" applyFont="1" applyBorder="1" applyAlignment="1">
      <alignment horizontal="right" wrapText="1"/>
    </xf>
    <xf numFmtId="0" fontId="18" fillId="0" borderId="0" xfId="0" applyFont="1" applyBorder="1" applyAlignment="1">
      <alignment horizontal="left" vertical="top" wrapText="1"/>
    </xf>
    <xf numFmtId="0" fontId="7" fillId="0" borderId="0" xfId="0" applyFont="1" applyAlignment="1">
      <alignment horizontal="left" vertical="top"/>
    </xf>
    <xf numFmtId="14" fontId="12" fillId="0" borderId="0" xfId="0" applyNumberFormat="1" applyFont="1" applyAlignment="1">
      <alignment horizontal="left" vertical="top"/>
    </xf>
    <xf numFmtId="1" fontId="26" fillId="0" borderId="5" xfId="0" applyNumberFormat="1" applyFont="1" applyBorder="1" applyAlignment="1">
      <alignment horizontal="right" wrapText="1"/>
    </xf>
    <xf numFmtId="1" fontId="12" fillId="0" borderId="6" xfId="0" applyNumberFormat="1" applyFont="1" applyBorder="1" applyAlignment="1">
      <alignment horizontal="right" wrapText="1"/>
    </xf>
    <xf numFmtId="0" fontId="32" fillId="0" borderId="0" xfId="0" applyFont="1" applyBorder="1" applyAlignment="1">
      <alignment horizontal="left" vertical="top" wrapText="1"/>
    </xf>
    <xf numFmtId="0" fontId="33" fillId="0" borderId="0" xfId="0" applyFont="1" applyBorder="1" applyAlignment="1">
      <alignment horizontal="left" vertical="top" wrapText="1"/>
    </xf>
    <xf numFmtId="0" fontId="32" fillId="0" borderId="0" xfId="0" applyFont="1" applyBorder="1" applyAlignment="1">
      <alignment horizontal="left" vertical="top" wrapText="1" indent="1"/>
    </xf>
    <xf numFmtId="0" fontId="33" fillId="0" borderId="0" xfId="0" applyFont="1" applyBorder="1" applyAlignment="1">
      <alignment horizontal="left" vertical="top" wrapText="1" indent="1"/>
    </xf>
    <xf numFmtId="0" fontId="32" fillId="0" borderId="0" xfId="0" applyFont="1" applyAlignment="1">
      <alignment horizontal="left" vertical="top" wrapText="1" indent="1"/>
    </xf>
    <xf numFmtId="49" fontId="32" fillId="0" borderId="0" xfId="0" applyNumberFormat="1" applyFont="1" applyBorder="1" applyAlignment="1">
      <alignment horizontal="left" vertical="top" wrapText="1" indent="1"/>
    </xf>
    <xf numFmtId="0" fontId="32" fillId="0" borderId="0" xfId="0" applyFont="1" applyAlignment="1">
      <alignment horizontal="left" wrapText="1" indent="1"/>
    </xf>
    <xf numFmtId="0" fontId="35" fillId="0" borderId="0"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2400300</xdr:colOff>
      <xdr:row>0</xdr:row>
      <xdr:rowOff>28575</xdr:rowOff>
    </xdr:from>
    <xdr:to>
      <xdr:col>1</xdr:col>
      <xdr:colOff>3876675</xdr:colOff>
      <xdr:row>5</xdr:row>
      <xdr:rowOff>57150</xdr:rowOff>
    </xdr:to>
    <xdr:pic>
      <xdr:nvPicPr>
        <xdr:cNvPr id="1" name="Picture 3" descr="EXT_LOGO_2c_alt"/>
        <xdr:cNvPicPr preferRelativeResize="1">
          <a:picLocks noChangeAspect="1"/>
        </xdr:cNvPicPr>
      </xdr:nvPicPr>
      <xdr:blipFill>
        <a:blip r:embed="rId1"/>
        <a:stretch>
          <a:fillRect/>
        </a:stretch>
      </xdr:blipFill>
      <xdr:spPr>
        <a:xfrm>
          <a:off x="2647950" y="28575"/>
          <a:ext cx="1476375" cy="838200"/>
        </a:xfrm>
        <a:prstGeom prst="rect">
          <a:avLst/>
        </a:prstGeom>
        <a:noFill/>
        <a:ln w="9525" cmpd="sng">
          <a:noFill/>
        </a:ln>
      </xdr:spPr>
    </xdr:pic>
    <xdr:clientData/>
  </xdr:twoCellAnchor>
  <xdr:twoCellAnchor editAs="oneCell">
    <xdr:from>
      <xdr:col>1</xdr:col>
      <xdr:colOff>0</xdr:colOff>
      <xdr:row>0</xdr:row>
      <xdr:rowOff>95250</xdr:rowOff>
    </xdr:from>
    <xdr:to>
      <xdr:col>1</xdr:col>
      <xdr:colOff>2009775</xdr:colOff>
      <xdr:row>5</xdr:row>
      <xdr:rowOff>66675</xdr:rowOff>
    </xdr:to>
    <xdr:pic>
      <xdr:nvPicPr>
        <xdr:cNvPr id="2" name="Picture 4"/>
        <xdr:cNvPicPr preferRelativeResize="1">
          <a:picLocks noChangeAspect="1"/>
        </xdr:cNvPicPr>
      </xdr:nvPicPr>
      <xdr:blipFill>
        <a:blip r:embed="rId2"/>
        <a:stretch>
          <a:fillRect/>
        </a:stretch>
      </xdr:blipFill>
      <xdr:spPr>
        <a:xfrm>
          <a:off x="247650" y="95250"/>
          <a:ext cx="2009775" cy="7810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N214"/>
  <sheetViews>
    <sheetView tabSelected="1" workbookViewId="0" topLeftCell="A109">
      <selection activeCell="G14" sqref="G14"/>
    </sheetView>
  </sheetViews>
  <sheetFormatPr defaultColWidth="8.8515625" defaultRowHeight="12.75"/>
  <cols>
    <col min="1" max="1" width="3.7109375" style="0" customWidth="1"/>
    <col min="2" max="2" width="70.00390625" style="0" customWidth="1"/>
    <col min="3" max="3" width="1.28515625" style="0" customWidth="1"/>
    <col min="4" max="4" width="4.8515625" style="0" customWidth="1"/>
    <col min="5" max="5" width="2.28125" style="0" customWidth="1"/>
    <col min="6" max="6" width="9.7109375" style="0" customWidth="1"/>
    <col min="7" max="16384" width="11.421875" style="0" customWidth="1"/>
  </cols>
  <sheetData>
    <row r="4" spans="2:13" ht="12.75">
      <c r="B4" s="78"/>
      <c r="C4" s="78"/>
      <c r="D4" s="78"/>
      <c r="E4" s="78"/>
      <c r="F4" s="78"/>
      <c r="I4" s="59"/>
      <c r="J4" s="60"/>
      <c r="K4" s="60"/>
      <c r="L4" s="60"/>
      <c r="M4" s="60"/>
    </row>
    <row r="5" spans="2:13" ht="12.75">
      <c r="B5" s="78"/>
      <c r="C5" s="78"/>
      <c r="D5" s="78"/>
      <c r="E5" s="78"/>
      <c r="F5" s="78"/>
      <c r="I5" s="61"/>
      <c r="J5" s="61"/>
      <c r="K5" s="61"/>
      <c r="L5" s="61"/>
      <c r="M5" s="61"/>
    </row>
    <row r="6" spans="2:13" ht="12.75">
      <c r="B6" s="78"/>
      <c r="C6" s="78"/>
      <c r="D6" s="78"/>
      <c r="E6" s="78"/>
      <c r="F6" s="78"/>
      <c r="I6" s="61"/>
      <c r="J6" s="61"/>
      <c r="K6" s="61"/>
      <c r="L6" s="61"/>
      <c r="M6" s="61"/>
    </row>
    <row r="7" spans="2:13" ht="12.75">
      <c r="B7" s="30" t="s">
        <v>46</v>
      </c>
      <c r="C7" s="78"/>
      <c r="D7" s="78"/>
      <c r="E7" s="78"/>
      <c r="F7" s="78"/>
      <c r="I7" s="61"/>
      <c r="J7" s="61"/>
      <c r="K7" s="61"/>
      <c r="L7" s="61"/>
      <c r="M7" s="61"/>
    </row>
    <row r="8" spans="2:13" ht="12.75">
      <c r="B8" s="78"/>
      <c r="C8" s="78"/>
      <c r="D8" s="78"/>
      <c r="E8" s="78"/>
      <c r="F8" s="78"/>
      <c r="I8" s="61"/>
      <c r="J8" s="61"/>
      <c r="K8" s="61"/>
      <c r="L8" s="61"/>
      <c r="M8" s="61"/>
    </row>
    <row r="9" spans="2:13" ht="23.25">
      <c r="B9" s="92" t="s">
        <v>45</v>
      </c>
      <c r="C9" s="79"/>
      <c r="D9" s="14"/>
      <c r="E9" s="14"/>
      <c r="F9" s="80"/>
      <c r="I9" s="61"/>
      <c r="J9" s="61"/>
      <c r="K9" s="61"/>
      <c r="L9" s="61"/>
      <c r="M9" s="61"/>
    </row>
    <row r="10" spans="2:13" ht="15.75">
      <c r="B10" s="93" t="s">
        <v>137</v>
      </c>
      <c r="C10" s="81"/>
      <c r="D10" s="82"/>
      <c r="E10" s="82"/>
      <c r="F10" s="83"/>
      <c r="I10" s="61"/>
      <c r="J10" s="61"/>
      <c r="K10" s="61"/>
      <c r="L10" s="61"/>
      <c r="M10" s="61"/>
    </row>
    <row r="11" spans="2:13" ht="14.25">
      <c r="B11" s="71"/>
      <c r="C11" s="71"/>
      <c r="D11" s="71"/>
      <c r="E11" s="71"/>
      <c r="F11" s="71"/>
      <c r="I11" s="61"/>
      <c r="J11" s="61"/>
      <c r="K11" s="61"/>
      <c r="L11" s="61"/>
      <c r="M11" s="61"/>
    </row>
    <row r="12" spans="2:6" ht="14.25">
      <c r="B12" s="2" t="s">
        <v>105</v>
      </c>
      <c r="C12" s="2"/>
      <c r="D12" s="2"/>
      <c r="E12" s="2"/>
      <c r="F12" s="2"/>
    </row>
    <row r="13" spans="2:6" ht="14.25">
      <c r="B13" s="2"/>
      <c r="C13" s="2"/>
      <c r="D13" s="2"/>
      <c r="E13" s="2"/>
      <c r="F13" s="2"/>
    </row>
    <row r="14" spans="1:6" ht="15.75">
      <c r="A14" s="28" t="s">
        <v>77</v>
      </c>
      <c r="B14" s="98" t="s">
        <v>106</v>
      </c>
      <c r="C14" s="2"/>
      <c r="D14" s="84"/>
      <c r="E14" s="3"/>
      <c r="F14" s="3" t="s">
        <v>72</v>
      </c>
    </row>
    <row r="15" spans="1:14" ht="31.5">
      <c r="A15" s="28"/>
      <c r="B15" s="98" t="s">
        <v>107</v>
      </c>
      <c r="C15" s="2"/>
      <c r="D15" s="23" t="s">
        <v>108</v>
      </c>
      <c r="E15" s="5"/>
      <c r="F15" s="22"/>
      <c r="N15" s="44"/>
    </row>
    <row r="16" spans="1:6" ht="15.75">
      <c r="A16" s="28"/>
      <c r="B16" s="98" t="s">
        <v>109</v>
      </c>
      <c r="C16" s="2"/>
      <c r="D16" s="23"/>
      <c r="E16" s="5"/>
      <c r="F16" s="23"/>
    </row>
    <row r="17" spans="1:6" ht="31.5">
      <c r="A17" s="28"/>
      <c r="B17" s="98" t="s">
        <v>110</v>
      </c>
      <c r="C17" s="2"/>
      <c r="D17" s="23" t="s">
        <v>111</v>
      </c>
      <c r="E17" s="5"/>
      <c r="F17" s="22"/>
    </row>
    <row r="18" spans="1:6" ht="31.5">
      <c r="A18" s="28" t="s">
        <v>78</v>
      </c>
      <c r="B18" s="98" t="s">
        <v>112</v>
      </c>
      <c r="C18" s="2"/>
      <c r="D18" s="23" t="s">
        <v>108</v>
      </c>
      <c r="E18" s="5"/>
      <c r="F18" s="24"/>
    </row>
    <row r="19" spans="1:6" ht="15.75">
      <c r="A19" s="28" t="s">
        <v>79</v>
      </c>
      <c r="B19" s="98" t="s">
        <v>113</v>
      </c>
      <c r="C19" s="2"/>
      <c r="D19" s="23" t="s">
        <v>108</v>
      </c>
      <c r="E19" s="5"/>
      <c r="F19" s="24"/>
    </row>
    <row r="20" spans="1:6" ht="63" customHeight="1">
      <c r="A20" s="28" t="s">
        <v>80</v>
      </c>
      <c r="B20" s="98" t="s">
        <v>120</v>
      </c>
      <c r="C20" s="2"/>
      <c r="D20" s="23" t="s">
        <v>121</v>
      </c>
      <c r="E20" s="5"/>
      <c r="F20" s="24"/>
    </row>
    <row r="21" spans="1:6" ht="31.5">
      <c r="A21" s="28" t="s">
        <v>81</v>
      </c>
      <c r="B21" s="98" t="s">
        <v>122</v>
      </c>
      <c r="C21" s="2"/>
      <c r="D21" s="23" t="s">
        <v>121</v>
      </c>
      <c r="E21" s="5"/>
      <c r="F21" s="24"/>
    </row>
    <row r="22" spans="1:6" ht="31.5">
      <c r="A22" s="43" t="s">
        <v>82</v>
      </c>
      <c r="B22" s="99" t="s">
        <v>123</v>
      </c>
      <c r="C22" s="85"/>
      <c r="D22" s="86" t="s">
        <v>111</v>
      </c>
      <c r="E22" s="87"/>
      <c r="F22" s="88"/>
    </row>
    <row r="23" spans="1:6" ht="31.5">
      <c r="A23" s="28" t="s">
        <v>83</v>
      </c>
      <c r="B23" s="98" t="s">
        <v>124</v>
      </c>
      <c r="C23" s="2"/>
      <c r="D23" s="23" t="s">
        <v>108</v>
      </c>
      <c r="E23" s="5"/>
      <c r="F23" s="24"/>
    </row>
    <row r="24" spans="1:6" ht="15.75">
      <c r="A24" s="28" t="s">
        <v>84</v>
      </c>
      <c r="B24" s="98" t="s">
        <v>125</v>
      </c>
      <c r="C24" s="2"/>
      <c r="D24" s="23" t="s">
        <v>108</v>
      </c>
      <c r="E24" s="5"/>
      <c r="F24" s="24"/>
    </row>
    <row r="25" spans="1:7" ht="34.5" customHeight="1">
      <c r="A25" s="43" t="s">
        <v>85</v>
      </c>
      <c r="B25" s="99" t="s">
        <v>126</v>
      </c>
      <c r="C25" s="85"/>
      <c r="D25" s="86" t="s">
        <v>108</v>
      </c>
      <c r="E25" s="87"/>
      <c r="F25" s="88"/>
      <c r="G25" s="70"/>
    </row>
    <row r="26" spans="1:6" ht="31.5">
      <c r="A26" s="43" t="s">
        <v>86</v>
      </c>
      <c r="B26" s="99" t="s">
        <v>127</v>
      </c>
      <c r="C26" s="85"/>
      <c r="D26" s="86" t="s">
        <v>111</v>
      </c>
      <c r="E26" s="87"/>
      <c r="F26" s="88"/>
    </row>
    <row r="27" spans="1:6" ht="31.5">
      <c r="A27" s="28" t="s">
        <v>87</v>
      </c>
      <c r="B27" s="98" t="s">
        <v>128</v>
      </c>
      <c r="C27" s="2"/>
      <c r="D27" s="23" t="s">
        <v>108</v>
      </c>
      <c r="E27" s="5"/>
      <c r="F27" s="24"/>
    </row>
    <row r="28" spans="1:6" ht="31.5">
      <c r="A28" s="28" t="s">
        <v>49</v>
      </c>
      <c r="B28" s="98" t="s">
        <v>1</v>
      </c>
      <c r="C28" s="2"/>
      <c r="D28" s="23">
        <v>10</v>
      </c>
      <c r="E28" s="5"/>
      <c r="F28" s="24"/>
    </row>
    <row r="29" spans="1:6" ht="14.25">
      <c r="A29" s="28"/>
      <c r="B29" s="2"/>
      <c r="C29" s="2"/>
      <c r="D29" s="23"/>
      <c r="E29" s="5"/>
      <c r="F29" s="23"/>
    </row>
    <row r="30" spans="1:6" ht="17.25" customHeight="1">
      <c r="A30" s="28"/>
      <c r="B30" s="7" t="s">
        <v>129</v>
      </c>
      <c r="C30" s="2"/>
      <c r="D30" s="23"/>
      <c r="E30" s="5"/>
      <c r="F30" s="89">
        <f>+SUM(F15:F28)</f>
        <v>0</v>
      </c>
    </row>
    <row r="31" spans="1:6" ht="15" customHeight="1">
      <c r="A31" s="28"/>
      <c r="B31" s="7" t="s">
        <v>130</v>
      </c>
      <c r="C31" s="2"/>
      <c r="D31" s="23"/>
      <c r="E31" s="5"/>
      <c r="F31" s="94">
        <f>+D28+D27+D24+D23+D21+D20+D19+D18+D15</f>
        <v>100</v>
      </c>
    </row>
    <row r="32" spans="1:6" ht="15" customHeight="1">
      <c r="A32" s="28"/>
      <c r="B32" s="7"/>
      <c r="C32" s="2"/>
      <c r="D32" s="23"/>
      <c r="E32" s="5"/>
      <c r="F32" s="25"/>
    </row>
    <row r="33" spans="1:6" ht="15" customHeight="1">
      <c r="A33" s="28"/>
      <c r="B33" s="7"/>
      <c r="C33" s="2"/>
      <c r="D33" s="23"/>
      <c r="E33" s="5"/>
      <c r="F33" s="25"/>
    </row>
    <row r="34" spans="1:6" ht="14.25">
      <c r="A34" s="28"/>
      <c r="B34" s="7"/>
      <c r="C34" s="2"/>
      <c r="D34" s="23"/>
      <c r="E34" s="5"/>
      <c r="F34" s="25"/>
    </row>
    <row r="35" spans="1:6" ht="56.25" customHeight="1">
      <c r="A35" s="28"/>
      <c r="B35" s="7"/>
      <c r="C35" s="2"/>
      <c r="D35" s="23"/>
      <c r="E35" s="5"/>
      <c r="F35" s="25"/>
    </row>
    <row r="36" spans="1:6" ht="15">
      <c r="A36" s="28"/>
      <c r="B36" s="1" t="s">
        <v>131</v>
      </c>
      <c r="C36" s="2"/>
      <c r="D36" s="23"/>
      <c r="E36" s="5"/>
      <c r="F36" s="23"/>
    </row>
    <row r="37" spans="1:6" ht="84.75" customHeight="1">
      <c r="A37" s="28"/>
      <c r="B37" s="7" t="s">
        <v>57</v>
      </c>
      <c r="C37" s="7"/>
      <c r="D37" s="26"/>
      <c r="E37" s="8"/>
      <c r="F37" s="26"/>
    </row>
    <row r="38" spans="1:6" ht="32.25" customHeight="1">
      <c r="A38" s="28" t="s">
        <v>88</v>
      </c>
      <c r="B38" s="98" t="s">
        <v>28</v>
      </c>
      <c r="C38" s="7"/>
      <c r="D38" s="23" t="s">
        <v>132</v>
      </c>
      <c r="E38" s="5"/>
      <c r="F38" s="27">
        <v>0</v>
      </c>
    </row>
    <row r="39" spans="1:6" ht="13.5" customHeight="1">
      <c r="A39" s="28" t="s">
        <v>72</v>
      </c>
      <c r="B39" s="98" t="s">
        <v>29</v>
      </c>
      <c r="C39" s="7"/>
      <c r="D39" s="23" t="s">
        <v>72</v>
      </c>
      <c r="E39" s="5"/>
      <c r="F39" s="90"/>
    </row>
    <row r="40" spans="1:6" ht="31.5">
      <c r="A40" s="28" t="s">
        <v>72</v>
      </c>
      <c r="B40" s="98" t="s">
        <v>26</v>
      </c>
      <c r="C40" s="2"/>
      <c r="D40" s="23">
        <v>10</v>
      </c>
      <c r="E40" s="5"/>
      <c r="F40" s="27">
        <v>0</v>
      </c>
    </row>
    <row r="41" spans="1:6" ht="47.25">
      <c r="A41" s="28" t="s">
        <v>89</v>
      </c>
      <c r="B41" s="98" t="s">
        <v>65</v>
      </c>
      <c r="C41" s="2"/>
      <c r="D41" s="23" t="s">
        <v>108</v>
      </c>
      <c r="E41" s="5"/>
      <c r="F41" s="24"/>
    </row>
    <row r="42" spans="1:6" ht="31.5">
      <c r="A42" s="28" t="s">
        <v>79</v>
      </c>
      <c r="B42" s="98" t="s">
        <v>66</v>
      </c>
      <c r="C42" s="2"/>
      <c r="D42" s="23" t="s">
        <v>111</v>
      </c>
      <c r="E42" s="5"/>
      <c r="F42" s="24"/>
    </row>
    <row r="43" spans="1:6" ht="31.5">
      <c r="A43" s="28" t="s">
        <v>80</v>
      </c>
      <c r="B43" s="100" t="s">
        <v>67</v>
      </c>
      <c r="C43" s="12"/>
      <c r="D43" s="23" t="s">
        <v>121</v>
      </c>
      <c r="E43" s="5"/>
      <c r="F43" s="24"/>
    </row>
    <row r="44" spans="1:6" ht="15.75">
      <c r="A44" s="28"/>
      <c r="B44" s="98" t="s">
        <v>29</v>
      </c>
      <c r="C44" s="9"/>
      <c r="D44" s="23"/>
      <c r="E44" s="5"/>
      <c r="F44" s="73"/>
    </row>
    <row r="45" spans="1:6" ht="15.75">
      <c r="A45" s="28"/>
      <c r="B45" s="98" t="s">
        <v>68</v>
      </c>
      <c r="C45" s="9"/>
      <c r="D45" s="23" t="s">
        <v>108</v>
      </c>
      <c r="E45" s="5"/>
      <c r="F45" s="22"/>
    </row>
    <row r="46" spans="1:6" ht="15.75">
      <c r="A46" s="28"/>
      <c r="B46" s="98" t="s">
        <v>29</v>
      </c>
      <c r="C46" s="9"/>
      <c r="D46" s="23"/>
      <c r="E46" s="5"/>
      <c r="F46" s="73"/>
    </row>
    <row r="47" spans="1:6" ht="31.5">
      <c r="A47" s="28"/>
      <c r="B47" s="100" t="s">
        <v>69</v>
      </c>
      <c r="C47" s="13"/>
      <c r="D47" s="23" t="s">
        <v>111</v>
      </c>
      <c r="E47" s="5"/>
      <c r="F47" s="22"/>
    </row>
    <row r="48" spans="1:6" ht="31.5">
      <c r="A48" s="28" t="s">
        <v>81</v>
      </c>
      <c r="B48" s="98" t="s">
        <v>70</v>
      </c>
      <c r="C48" s="2"/>
      <c r="D48" s="23" t="s">
        <v>111</v>
      </c>
      <c r="E48" s="5"/>
      <c r="F48" s="24"/>
    </row>
    <row r="49" spans="1:6" ht="47.25">
      <c r="A49" s="28" t="s">
        <v>82</v>
      </c>
      <c r="B49" s="100" t="s">
        <v>133</v>
      </c>
      <c r="C49" s="12"/>
      <c r="D49" s="23" t="s">
        <v>108</v>
      </c>
      <c r="E49" s="5"/>
      <c r="F49" s="24"/>
    </row>
    <row r="50" spans="1:6" ht="9" customHeight="1">
      <c r="A50" s="28"/>
      <c r="B50" s="12"/>
      <c r="C50" s="12"/>
      <c r="D50" s="23"/>
      <c r="E50" s="5"/>
      <c r="F50" s="23"/>
    </row>
    <row r="51" spans="1:6" ht="15">
      <c r="A51" s="28"/>
      <c r="B51" s="2" t="s">
        <v>92</v>
      </c>
      <c r="C51" s="12"/>
      <c r="D51" s="23" t="s">
        <v>72</v>
      </c>
      <c r="E51" s="5"/>
      <c r="F51" s="89">
        <f>+SUM(F40:F49)</f>
        <v>0</v>
      </c>
    </row>
    <row r="52" spans="1:6" ht="14.25" customHeight="1">
      <c r="A52" s="28"/>
      <c r="B52" s="2" t="s">
        <v>93</v>
      </c>
      <c r="C52" s="12"/>
      <c r="D52" s="23" t="s">
        <v>72</v>
      </c>
      <c r="E52" s="5"/>
      <c r="F52" s="74">
        <f>+D49+D48+D43+D42+D41+D38</f>
        <v>65</v>
      </c>
    </row>
    <row r="53" spans="1:6" ht="11.25" customHeight="1">
      <c r="A53" s="28"/>
      <c r="B53" s="2"/>
      <c r="C53" s="2"/>
      <c r="D53" s="23"/>
      <c r="E53" s="5"/>
      <c r="F53" s="23"/>
    </row>
    <row r="54" spans="1:6" ht="15">
      <c r="A54" s="28"/>
      <c r="B54" s="1" t="s">
        <v>134</v>
      </c>
      <c r="C54" s="2"/>
      <c r="D54" s="23"/>
      <c r="E54" s="5"/>
      <c r="F54" s="23"/>
    </row>
    <row r="55" spans="1:6" ht="57.75" customHeight="1">
      <c r="A55" s="28"/>
      <c r="B55" s="7" t="s">
        <v>135</v>
      </c>
      <c r="C55" s="7"/>
      <c r="D55" s="26"/>
      <c r="E55" s="8"/>
      <c r="F55" s="23"/>
    </row>
    <row r="56" spans="1:6" ht="31.5">
      <c r="A56" s="43" t="s">
        <v>88</v>
      </c>
      <c r="B56" s="99" t="s">
        <v>48</v>
      </c>
      <c r="C56" s="85"/>
      <c r="D56" s="86" t="s">
        <v>111</v>
      </c>
      <c r="E56" s="5"/>
      <c r="F56" s="27"/>
    </row>
    <row r="57" spans="1:6" ht="31.5">
      <c r="A57" s="43" t="s">
        <v>78</v>
      </c>
      <c r="B57" s="99" t="s">
        <v>136</v>
      </c>
      <c r="C57" s="85"/>
      <c r="D57" s="86" t="s">
        <v>111</v>
      </c>
      <c r="E57" s="5"/>
      <c r="F57" s="24"/>
    </row>
    <row r="58" spans="1:6" ht="47.25">
      <c r="A58" s="43" t="s">
        <v>79</v>
      </c>
      <c r="B58" s="99" t="s">
        <v>101</v>
      </c>
      <c r="C58" s="85"/>
      <c r="D58" s="86" t="s">
        <v>108</v>
      </c>
      <c r="E58" s="5"/>
      <c r="F58" s="24"/>
    </row>
    <row r="59" spans="1:6" ht="48.75" customHeight="1">
      <c r="A59" s="43" t="s">
        <v>80</v>
      </c>
      <c r="B59" s="99" t="s">
        <v>102</v>
      </c>
      <c r="C59" s="85"/>
      <c r="D59" s="86" t="s">
        <v>111</v>
      </c>
      <c r="E59" s="5"/>
      <c r="F59" s="22"/>
    </row>
    <row r="60" spans="1:6" ht="13.5" customHeight="1">
      <c r="A60" s="28"/>
      <c r="B60" s="2"/>
      <c r="C60" s="2"/>
      <c r="D60" s="23"/>
      <c r="E60" s="5"/>
      <c r="F60" s="23"/>
    </row>
    <row r="61" spans="1:6" ht="15">
      <c r="A61" s="28"/>
      <c r="B61" s="7" t="s">
        <v>94</v>
      </c>
      <c r="C61" s="2"/>
      <c r="D61" s="23"/>
      <c r="E61" s="5"/>
      <c r="F61" s="89">
        <f>+F56+F57+F58+F59</f>
        <v>0</v>
      </c>
    </row>
    <row r="62" spans="1:6" ht="15">
      <c r="A62" s="28"/>
      <c r="B62" s="7" t="s">
        <v>95</v>
      </c>
      <c r="C62" s="2"/>
      <c r="D62" s="23"/>
      <c r="E62" s="5"/>
      <c r="F62" s="74">
        <v>0</v>
      </c>
    </row>
    <row r="63" spans="1:6" ht="15">
      <c r="A63" s="28"/>
      <c r="B63" s="7"/>
      <c r="C63" s="2"/>
      <c r="D63" s="23"/>
      <c r="E63" s="5"/>
      <c r="F63" s="74"/>
    </row>
    <row r="64" spans="1:6" ht="15">
      <c r="A64" s="28"/>
      <c r="B64" s="1" t="s">
        <v>2</v>
      </c>
      <c r="C64" s="2"/>
      <c r="D64" s="23"/>
      <c r="E64" s="5"/>
      <c r="F64" s="23"/>
    </row>
    <row r="65" spans="1:6" ht="42.75">
      <c r="A65" s="28"/>
      <c r="B65" s="2" t="s">
        <v>40</v>
      </c>
      <c r="C65" s="2"/>
      <c r="D65" s="23"/>
      <c r="E65" s="5"/>
      <c r="F65" s="23"/>
    </row>
    <row r="66" spans="1:6" ht="31.5">
      <c r="A66" s="28" t="s">
        <v>88</v>
      </c>
      <c r="B66" s="98" t="s">
        <v>103</v>
      </c>
      <c r="C66" s="2"/>
      <c r="D66" s="23" t="s">
        <v>108</v>
      </c>
      <c r="E66" s="5"/>
      <c r="F66" s="22"/>
    </row>
    <row r="67" spans="1:6" ht="47.25">
      <c r="A67" s="28" t="s">
        <v>78</v>
      </c>
      <c r="B67" s="98" t="s">
        <v>104</v>
      </c>
      <c r="C67" s="2"/>
      <c r="D67" s="23" t="s">
        <v>132</v>
      </c>
      <c r="E67" s="5"/>
      <c r="F67" s="24"/>
    </row>
    <row r="68" spans="1:6" ht="31.5">
      <c r="A68" s="28" t="s">
        <v>79</v>
      </c>
      <c r="B68" s="98" t="s">
        <v>50</v>
      </c>
      <c r="C68" s="2"/>
      <c r="D68" s="23" t="s">
        <v>121</v>
      </c>
      <c r="E68" s="5"/>
      <c r="F68" s="24"/>
    </row>
    <row r="69" spans="1:6" ht="47.25">
      <c r="A69" s="28" t="s">
        <v>80</v>
      </c>
      <c r="B69" s="98" t="s">
        <v>51</v>
      </c>
      <c r="C69" s="2"/>
      <c r="D69" s="23" t="s">
        <v>108</v>
      </c>
      <c r="E69" s="5"/>
      <c r="F69" s="24"/>
    </row>
    <row r="70" spans="1:6" ht="32.25" customHeight="1">
      <c r="A70" s="28" t="s">
        <v>81</v>
      </c>
      <c r="B70" s="98" t="s">
        <v>52</v>
      </c>
      <c r="C70" s="2"/>
      <c r="D70" s="23" t="s">
        <v>108</v>
      </c>
      <c r="E70" s="5"/>
      <c r="F70" s="24"/>
    </row>
    <row r="71" spans="1:6" ht="47.25">
      <c r="A71" s="28" t="s">
        <v>82</v>
      </c>
      <c r="B71" s="98" t="s">
        <v>53</v>
      </c>
      <c r="C71" s="2"/>
      <c r="D71" s="23" t="s">
        <v>121</v>
      </c>
      <c r="E71" s="5"/>
      <c r="F71" s="24"/>
    </row>
    <row r="72" spans="1:6" ht="47.25">
      <c r="A72" s="28" t="s">
        <v>90</v>
      </c>
      <c r="B72" s="98" t="s">
        <v>114</v>
      </c>
      <c r="C72" s="2"/>
      <c r="D72" s="23" t="s">
        <v>121</v>
      </c>
      <c r="E72" s="5"/>
      <c r="F72" s="24"/>
    </row>
    <row r="73" spans="1:6" ht="47.25">
      <c r="A73" s="28" t="s">
        <v>84</v>
      </c>
      <c r="B73" s="98" t="s">
        <v>115</v>
      </c>
      <c r="C73" s="2"/>
      <c r="D73" s="23" t="s">
        <v>108</v>
      </c>
      <c r="E73" s="5"/>
      <c r="F73" s="24"/>
    </row>
    <row r="74" spans="1:6" ht="15.75">
      <c r="A74" s="28" t="s">
        <v>85</v>
      </c>
      <c r="B74" s="98" t="s">
        <v>116</v>
      </c>
      <c r="C74" s="2"/>
      <c r="D74" s="23" t="s">
        <v>108</v>
      </c>
      <c r="E74" s="5"/>
      <c r="F74" s="24"/>
    </row>
    <row r="75" spans="1:6" ht="47.25">
      <c r="A75" s="28" t="s">
        <v>86</v>
      </c>
      <c r="B75" s="101" t="s">
        <v>117</v>
      </c>
      <c r="C75" s="3"/>
      <c r="D75" s="23" t="s">
        <v>108</v>
      </c>
      <c r="E75" s="5"/>
      <c r="F75" s="24"/>
    </row>
    <row r="76" spans="1:6" ht="31.5">
      <c r="A76" s="28" t="s">
        <v>87</v>
      </c>
      <c r="B76" s="98" t="s">
        <v>36</v>
      </c>
      <c r="C76" s="2"/>
      <c r="D76" s="23" t="s">
        <v>108</v>
      </c>
      <c r="E76" s="5"/>
      <c r="F76" s="24"/>
    </row>
    <row r="77" spans="1:6" ht="31.5">
      <c r="A77" s="43" t="s">
        <v>91</v>
      </c>
      <c r="B77" s="99" t="s">
        <v>118</v>
      </c>
      <c r="C77" s="85"/>
      <c r="D77" s="86" t="s">
        <v>108</v>
      </c>
      <c r="E77" s="87"/>
      <c r="F77" s="24"/>
    </row>
    <row r="78" spans="1:6" ht="14.25">
      <c r="A78" s="28"/>
      <c r="B78" s="2"/>
      <c r="C78" s="2"/>
      <c r="D78" s="23"/>
      <c r="E78" s="5"/>
      <c r="F78" s="23"/>
    </row>
    <row r="79" spans="1:6" ht="15">
      <c r="A79" s="28"/>
      <c r="B79" s="7" t="s">
        <v>96</v>
      </c>
      <c r="C79" s="2"/>
      <c r="D79" s="23"/>
      <c r="E79" s="5"/>
      <c r="F79" s="89">
        <f>+SUM(F66:F77)</f>
        <v>0</v>
      </c>
    </row>
    <row r="80" spans="1:6" ht="15">
      <c r="A80" s="28"/>
      <c r="B80" s="7" t="s">
        <v>97</v>
      </c>
      <c r="C80" s="2"/>
      <c r="D80" s="23"/>
      <c r="E80" s="5"/>
      <c r="F80" s="74">
        <f>D66+D67+D68+D69+D70+D71+D72+D73+D74+D75+D76</f>
        <v>135</v>
      </c>
    </row>
    <row r="81" spans="1:6" ht="13.5" customHeight="1">
      <c r="A81" s="28"/>
      <c r="B81" s="2"/>
      <c r="C81" s="2"/>
      <c r="D81" s="23"/>
      <c r="E81" s="5"/>
      <c r="F81" s="23"/>
    </row>
    <row r="82" spans="1:6" ht="15">
      <c r="A82" s="28"/>
      <c r="B82" s="1" t="s">
        <v>119</v>
      </c>
      <c r="C82" s="2"/>
      <c r="D82" s="23"/>
      <c r="E82" s="5"/>
      <c r="F82" s="23"/>
    </row>
    <row r="83" spans="1:6" ht="14.25">
      <c r="A83" s="28"/>
      <c r="B83" s="2" t="s">
        <v>41</v>
      </c>
      <c r="C83" s="2"/>
      <c r="D83" s="23"/>
      <c r="E83" s="5"/>
      <c r="F83" s="23"/>
    </row>
    <row r="84" spans="1:6" ht="47.25">
      <c r="A84" s="28" t="s">
        <v>88</v>
      </c>
      <c r="B84" s="96" t="s">
        <v>60</v>
      </c>
      <c r="C84" s="2"/>
      <c r="D84" s="23" t="s">
        <v>108</v>
      </c>
      <c r="E84" s="5"/>
      <c r="F84" s="22"/>
    </row>
    <row r="85" spans="1:6" ht="15.75">
      <c r="A85" s="28" t="s">
        <v>78</v>
      </c>
      <c r="B85" s="96" t="s">
        <v>25</v>
      </c>
      <c r="C85" s="2"/>
      <c r="D85" s="23"/>
      <c r="E85" s="5"/>
      <c r="F85" s="23"/>
    </row>
    <row r="86" spans="1:6" ht="15.75">
      <c r="A86" s="28" t="s">
        <v>72</v>
      </c>
      <c r="B86" s="96" t="s">
        <v>62</v>
      </c>
      <c r="C86" s="9"/>
      <c r="D86" s="23" t="s">
        <v>132</v>
      </c>
      <c r="E86" s="5"/>
      <c r="F86" s="22"/>
    </row>
    <row r="87" spans="1:6" ht="15.75">
      <c r="A87" s="28"/>
      <c r="B87" s="98" t="s">
        <v>29</v>
      </c>
      <c r="C87" s="9"/>
      <c r="D87" s="23"/>
      <c r="E87" s="5"/>
      <c r="F87" s="73"/>
    </row>
    <row r="88" spans="1:6" ht="15.75">
      <c r="A88" s="28"/>
      <c r="B88" s="96" t="s">
        <v>64</v>
      </c>
      <c r="C88" s="9"/>
      <c r="D88" s="23" t="s">
        <v>121</v>
      </c>
      <c r="E88" s="5"/>
      <c r="F88" s="22"/>
    </row>
    <row r="89" spans="1:6" ht="15.75">
      <c r="A89" s="28"/>
      <c r="B89" s="98" t="s">
        <v>29</v>
      </c>
      <c r="C89" s="9"/>
      <c r="D89" s="23"/>
      <c r="E89" s="5"/>
      <c r="F89" s="73"/>
    </row>
    <row r="90" spans="1:6" ht="31.5">
      <c r="A90" s="28"/>
      <c r="B90" s="96" t="s">
        <v>30</v>
      </c>
      <c r="C90" s="9"/>
      <c r="D90" s="23" t="s">
        <v>121</v>
      </c>
      <c r="E90" s="5"/>
      <c r="F90" s="22"/>
    </row>
    <row r="91" spans="1:6" ht="15.75">
      <c r="A91" s="28"/>
      <c r="B91" s="98" t="s">
        <v>29</v>
      </c>
      <c r="C91" s="9"/>
      <c r="D91" s="23"/>
      <c r="E91" s="5"/>
      <c r="F91" s="73"/>
    </row>
    <row r="92" spans="1:6" ht="15.75">
      <c r="A92" s="28"/>
      <c r="B92" s="96" t="s">
        <v>31</v>
      </c>
      <c r="C92" s="9"/>
      <c r="D92" s="23" t="s">
        <v>111</v>
      </c>
      <c r="E92" s="5"/>
      <c r="F92" s="22"/>
    </row>
    <row r="93" spans="1:6" ht="15.75">
      <c r="A93" s="28"/>
      <c r="B93" s="98" t="s">
        <v>29</v>
      </c>
      <c r="C93" s="9"/>
      <c r="D93" s="23"/>
      <c r="E93" s="5"/>
      <c r="F93" s="73"/>
    </row>
    <row r="94" spans="1:6" ht="47.25">
      <c r="A94" s="28"/>
      <c r="B94" s="96" t="s">
        <v>32</v>
      </c>
      <c r="C94" s="9"/>
      <c r="D94" s="23" t="s">
        <v>111</v>
      </c>
      <c r="E94" s="5"/>
      <c r="F94" s="22"/>
    </row>
    <row r="95" spans="1:6" ht="15.75">
      <c r="A95" s="28" t="s">
        <v>79</v>
      </c>
      <c r="B95" s="96" t="s">
        <v>33</v>
      </c>
      <c r="C95" s="2"/>
      <c r="D95" s="23" t="s">
        <v>108</v>
      </c>
      <c r="E95" s="5"/>
      <c r="F95" s="24"/>
    </row>
    <row r="96" spans="1:6" ht="33.75" customHeight="1">
      <c r="A96" s="28" t="s">
        <v>80</v>
      </c>
      <c r="B96" s="96" t="s">
        <v>34</v>
      </c>
      <c r="C96" s="2"/>
      <c r="D96" s="23" t="s">
        <v>108</v>
      </c>
      <c r="E96" s="5"/>
      <c r="F96" s="24"/>
    </row>
    <row r="97" spans="1:6" ht="31.5" customHeight="1">
      <c r="A97" s="28" t="s">
        <v>81</v>
      </c>
      <c r="B97" s="96" t="s">
        <v>35</v>
      </c>
      <c r="C97" s="2"/>
      <c r="D97" s="23" t="s">
        <v>108</v>
      </c>
      <c r="E97" s="5"/>
      <c r="F97" s="24"/>
    </row>
    <row r="98" spans="1:6" ht="31.5">
      <c r="A98" s="77" t="s">
        <v>82</v>
      </c>
      <c r="B98" s="97" t="s">
        <v>37</v>
      </c>
      <c r="C98" s="2"/>
      <c r="D98" s="86" t="s">
        <v>108</v>
      </c>
      <c r="E98" s="5"/>
      <c r="F98" s="24"/>
    </row>
    <row r="99" spans="1:6" ht="14.25">
      <c r="A99" s="28"/>
      <c r="B99" s="2"/>
      <c r="C99" s="2"/>
      <c r="D99" s="23"/>
      <c r="E99" s="5"/>
      <c r="F99" s="23"/>
    </row>
    <row r="100" spans="1:6" ht="15">
      <c r="A100" s="28"/>
      <c r="B100" s="7" t="s">
        <v>98</v>
      </c>
      <c r="C100" s="2"/>
      <c r="D100" s="23"/>
      <c r="E100" s="5"/>
      <c r="F100" s="89">
        <f>+SUM(F84:F98)</f>
        <v>0</v>
      </c>
    </row>
    <row r="101" spans="1:6" ht="15">
      <c r="A101" s="28"/>
      <c r="B101" s="7" t="s">
        <v>99</v>
      </c>
      <c r="C101" s="2"/>
      <c r="D101" s="23"/>
      <c r="E101" s="5"/>
      <c r="F101" s="74">
        <f>D84+D86+D95+D96+D97</f>
        <v>60</v>
      </c>
    </row>
    <row r="102" spans="1:6" ht="14.25">
      <c r="A102" s="28"/>
      <c r="B102" s="2" t="s">
        <v>72</v>
      </c>
      <c r="C102" s="2"/>
      <c r="D102" s="23"/>
      <c r="E102" s="5"/>
      <c r="F102" s="23"/>
    </row>
    <row r="103" spans="1:6" ht="15">
      <c r="A103" s="28"/>
      <c r="B103" s="1" t="s">
        <v>73</v>
      </c>
      <c r="C103" s="2"/>
      <c r="D103" s="23"/>
      <c r="E103" s="5"/>
      <c r="F103" s="23"/>
    </row>
    <row r="104" spans="1:6" ht="31.5">
      <c r="A104" s="28" t="s">
        <v>88</v>
      </c>
      <c r="B104" s="102" t="s">
        <v>38</v>
      </c>
      <c r="C104" s="2"/>
      <c r="D104" s="23">
        <v>5</v>
      </c>
      <c r="E104" s="5"/>
      <c r="F104" s="22"/>
    </row>
    <row r="105" spans="1:6" ht="31.5">
      <c r="A105" s="28" t="s">
        <v>78</v>
      </c>
      <c r="B105" s="102" t="s">
        <v>54</v>
      </c>
      <c r="C105" s="2"/>
      <c r="D105" s="23">
        <v>5</v>
      </c>
      <c r="E105" s="5"/>
      <c r="F105" s="24"/>
    </row>
    <row r="106" spans="1:6" ht="31.5">
      <c r="A106" s="28" t="s">
        <v>79</v>
      </c>
      <c r="B106" s="102" t="s">
        <v>39</v>
      </c>
      <c r="C106" s="2"/>
      <c r="D106" s="23">
        <v>5</v>
      </c>
      <c r="E106" s="5"/>
      <c r="F106" s="24"/>
    </row>
    <row r="107" spans="1:6" ht="14.25">
      <c r="A107" s="28" t="s">
        <v>72</v>
      </c>
      <c r="B107" s="78"/>
      <c r="C107" s="2"/>
      <c r="D107" s="23"/>
      <c r="E107" s="5"/>
      <c r="F107" s="23"/>
    </row>
    <row r="108" spans="2:6" ht="15">
      <c r="B108" s="7" t="s">
        <v>100</v>
      </c>
      <c r="C108" s="1"/>
      <c r="D108" s="4"/>
      <c r="E108" s="5"/>
      <c r="F108" s="89">
        <f>+F104+F105+F106</f>
        <v>0</v>
      </c>
    </row>
    <row r="109" spans="1:6" ht="15">
      <c r="A109" s="28"/>
      <c r="B109" s="7" t="s">
        <v>43</v>
      </c>
      <c r="C109" s="2"/>
      <c r="D109" s="4"/>
      <c r="E109" s="5"/>
      <c r="F109" s="74">
        <f>+SUM(D104:D106)</f>
        <v>15</v>
      </c>
    </row>
    <row r="110" spans="1:6" ht="15">
      <c r="A110" s="28"/>
      <c r="B110" s="2"/>
      <c r="C110" s="2"/>
      <c r="D110" s="4"/>
      <c r="E110" s="5"/>
      <c r="F110" s="23"/>
    </row>
    <row r="111" spans="1:6" ht="15">
      <c r="A111" s="28"/>
      <c r="B111" s="2"/>
      <c r="C111" s="2"/>
      <c r="D111" s="4"/>
      <c r="E111" s="5"/>
      <c r="F111" s="23"/>
    </row>
    <row r="112" spans="1:6" ht="18">
      <c r="A112" s="28"/>
      <c r="B112" s="42" t="s">
        <v>44</v>
      </c>
      <c r="C112" s="2"/>
      <c r="D112" s="23"/>
      <c r="E112" s="5"/>
      <c r="F112" s="23"/>
    </row>
    <row r="113" spans="1:6" ht="14.25">
      <c r="A113" s="28"/>
      <c r="B113" s="2" t="s">
        <v>72</v>
      </c>
      <c r="C113" s="2"/>
      <c r="D113" s="23"/>
      <c r="E113" s="5"/>
      <c r="F113" s="23"/>
    </row>
    <row r="114" spans="1:6" ht="16.5" thickBot="1">
      <c r="A114" s="28"/>
      <c r="B114" s="31" t="s">
        <v>75</v>
      </c>
      <c r="C114" s="32"/>
      <c r="D114" s="33"/>
      <c r="E114" s="34"/>
      <c r="F114" s="35">
        <f>+F108+F100+F79+F61+F51+F30</f>
        <v>0</v>
      </c>
    </row>
    <row r="115" spans="1:6" ht="15.75">
      <c r="A115" s="28"/>
      <c r="B115" s="31" t="s">
        <v>76</v>
      </c>
      <c r="C115" s="32"/>
      <c r="D115" s="36"/>
      <c r="E115" s="37"/>
      <c r="F115" s="95">
        <f>F109+F101+F80+F62+F52+F31</f>
        <v>375</v>
      </c>
    </row>
    <row r="116" spans="1:6" ht="15.75">
      <c r="A116" s="29"/>
      <c r="B116" s="31" t="s">
        <v>47</v>
      </c>
      <c r="C116" s="38"/>
      <c r="D116" s="39"/>
      <c r="E116" s="40"/>
      <c r="F116" s="41">
        <f>+F114/F115</f>
        <v>0</v>
      </c>
    </row>
    <row r="117" spans="1:6" ht="14.25">
      <c r="A117" s="29"/>
      <c r="B117" s="2" t="s">
        <v>72</v>
      </c>
      <c r="C117" s="2"/>
      <c r="D117" s="6"/>
      <c r="E117" s="3"/>
      <c r="F117" s="6"/>
    </row>
    <row r="118" spans="1:6" ht="18">
      <c r="A118" s="29"/>
      <c r="B118" s="103" t="s">
        <v>42</v>
      </c>
      <c r="C118" s="2"/>
      <c r="D118" s="6"/>
      <c r="E118" s="3"/>
      <c r="F118" s="6"/>
    </row>
    <row r="119" spans="1:6" ht="87.75" customHeight="1">
      <c r="A119" s="29"/>
      <c r="B119" s="2" t="s">
        <v>0</v>
      </c>
      <c r="C119" s="2"/>
      <c r="D119" s="6"/>
      <c r="E119" s="3"/>
      <c r="F119" s="6"/>
    </row>
    <row r="120" spans="1:6" ht="14.25">
      <c r="A120" s="29"/>
      <c r="B120" s="2" t="s">
        <v>72</v>
      </c>
      <c r="C120" s="2"/>
      <c r="D120" s="6"/>
      <c r="E120" s="3"/>
      <c r="F120" s="6"/>
    </row>
    <row r="121" spans="1:6" ht="15">
      <c r="A121" s="29"/>
      <c r="B121" s="72" t="s">
        <v>138</v>
      </c>
      <c r="C121" s="15"/>
      <c r="D121" s="16"/>
      <c r="E121" s="17"/>
      <c r="F121" s="45" t="s">
        <v>72</v>
      </c>
    </row>
    <row r="122" spans="1:6" ht="15">
      <c r="A122" s="29"/>
      <c r="B122" s="72" t="s">
        <v>9</v>
      </c>
      <c r="C122" s="15"/>
      <c r="D122" s="16"/>
      <c r="E122" s="17"/>
      <c r="F122" s="45">
        <f>'swapa points'!L137</f>
        <v>0</v>
      </c>
    </row>
    <row r="123" spans="1:6" ht="15">
      <c r="A123" s="29"/>
      <c r="B123" s="72" t="s">
        <v>10</v>
      </c>
      <c r="C123" s="15"/>
      <c r="D123" s="16"/>
      <c r="E123" s="17"/>
      <c r="F123" s="45">
        <f>'swapa points'!M137</f>
        <v>0</v>
      </c>
    </row>
    <row r="124" spans="1:6" ht="15">
      <c r="A124" s="29"/>
      <c r="B124" s="72" t="s">
        <v>11</v>
      </c>
      <c r="C124" s="15"/>
      <c r="D124" s="17"/>
      <c r="E124" s="17"/>
      <c r="F124" s="45">
        <f>'swapa points'!N137</f>
        <v>0</v>
      </c>
    </row>
    <row r="125" spans="1:6" ht="15">
      <c r="A125" s="29"/>
      <c r="B125" s="72" t="s">
        <v>12</v>
      </c>
      <c r="C125" s="15"/>
      <c r="D125" s="17"/>
      <c r="E125" s="17"/>
      <c r="F125" s="45">
        <f>'swapa points'!O137</f>
        <v>0</v>
      </c>
    </row>
    <row r="126" spans="1:6" ht="15">
      <c r="A126" s="29"/>
      <c r="B126" s="72" t="s">
        <v>13</v>
      </c>
      <c r="C126" s="15"/>
      <c r="D126" s="17"/>
      <c r="E126" s="17"/>
      <c r="F126" s="45">
        <f>'swapa points'!P137</f>
        <v>0</v>
      </c>
    </row>
    <row r="127" spans="1:8" ht="14.25">
      <c r="A127" s="29"/>
      <c r="B127" s="15"/>
      <c r="C127" s="15"/>
      <c r="D127" s="17"/>
      <c r="E127" s="17"/>
      <c r="F127" s="16"/>
      <c r="H127" s="29"/>
    </row>
    <row r="128" spans="1:8" ht="14.25">
      <c r="A128" s="29"/>
      <c r="B128" s="15"/>
      <c r="C128" s="15"/>
      <c r="D128" s="17"/>
      <c r="E128" s="17"/>
      <c r="F128" s="16"/>
      <c r="H128" s="29"/>
    </row>
    <row r="129" spans="1:8" ht="14.25">
      <c r="A129" s="29"/>
      <c r="B129" s="15"/>
      <c r="C129" s="15"/>
      <c r="D129" s="17"/>
      <c r="E129" s="17"/>
      <c r="F129" s="16"/>
      <c r="H129" s="29"/>
    </row>
    <row r="130" spans="1:8" ht="14.25">
      <c r="A130" s="29"/>
      <c r="B130" s="15"/>
      <c r="C130" s="15"/>
      <c r="D130" s="17"/>
      <c r="E130" s="17"/>
      <c r="F130" s="16"/>
      <c r="H130" s="29"/>
    </row>
    <row r="131" spans="1:8" ht="14.25">
      <c r="A131" s="29"/>
      <c r="B131" s="15"/>
      <c r="C131" s="15"/>
      <c r="D131" s="17"/>
      <c r="E131" s="17"/>
      <c r="F131" s="16"/>
      <c r="H131" s="29"/>
    </row>
    <row r="132" spans="1:8" ht="14.25">
      <c r="A132" s="29"/>
      <c r="B132" s="15"/>
      <c r="C132" s="15"/>
      <c r="D132" s="17"/>
      <c r="E132" s="17"/>
      <c r="F132" s="16"/>
      <c r="H132" s="29"/>
    </row>
    <row r="133" spans="1:8" ht="14.25">
      <c r="A133" s="29"/>
      <c r="B133" s="15"/>
      <c r="C133" s="15"/>
      <c r="D133" s="17"/>
      <c r="E133" s="17"/>
      <c r="F133" s="16"/>
      <c r="H133" s="29"/>
    </row>
    <row r="134" spans="1:8" ht="14.25">
      <c r="A134" s="29"/>
      <c r="B134" s="15"/>
      <c r="C134" s="15"/>
      <c r="D134" s="17"/>
      <c r="E134" s="17"/>
      <c r="F134" s="16"/>
      <c r="H134" s="29"/>
    </row>
    <row r="135" spans="1:8" ht="14.25">
      <c r="A135" s="29"/>
      <c r="B135" s="15"/>
      <c r="C135" s="15"/>
      <c r="D135" s="17"/>
      <c r="E135" s="17"/>
      <c r="F135" s="16"/>
      <c r="H135" s="29"/>
    </row>
    <row r="136" spans="1:8" ht="14.25">
      <c r="A136" s="29"/>
      <c r="B136" s="15"/>
      <c r="C136" s="15"/>
      <c r="D136" s="17"/>
      <c r="E136" s="17"/>
      <c r="F136" s="16"/>
      <c r="H136" s="29"/>
    </row>
    <row r="137" spans="1:8" ht="14.25">
      <c r="A137" s="29"/>
      <c r="B137" s="15"/>
      <c r="C137" s="15"/>
      <c r="D137" s="17"/>
      <c r="E137" s="17"/>
      <c r="F137" s="16"/>
      <c r="H137" s="29"/>
    </row>
    <row r="138" spans="1:8" ht="14.25">
      <c r="A138" s="29"/>
      <c r="B138" s="15"/>
      <c r="C138" s="15"/>
      <c r="D138" s="17"/>
      <c r="E138" s="17"/>
      <c r="F138" s="16"/>
      <c r="H138" s="29"/>
    </row>
    <row r="139" spans="1:8" ht="12.75">
      <c r="A139" s="29"/>
      <c r="B139" s="11"/>
      <c r="C139" s="11"/>
      <c r="D139" s="18"/>
      <c r="E139" s="18"/>
      <c r="F139" s="19"/>
      <c r="H139" s="29"/>
    </row>
    <row r="140" spans="1:6" ht="12.75">
      <c r="A140" s="29"/>
      <c r="B140" s="11"/>
      <c r="C140" s="11"/>
      <c r="D140" s="18"/>
      <c r="E140" s="18"/>
      <c r="F140" s="19"/>
    </row>
    <row r="141" spans="1:6" ht="12.75">
      <c r="A141" s="29"/>
      <c r="B141" s="11"/>
      <c r="C141" s="11"/>
      <c r="D141" s="18"/>
      <c r="E141" s="18"/>
      <c r="F141" s="19"/>
    </row>
    <row r="142" spans="1:6" ht="12.75">
      <c r="A142" s="29"/>
      <c r="B142" s="11"/>
      <c r="C142" s="11"/>
      <c r="D142" s="18"/>
      <c r="E142" s="18"/>
      <c r="F142" s="19"/>
    </row>
    <row r="143" spans="1:6" ht="12.75">
      <c r="A143" s="29"/>
      <c r="B143" s="11"/>
      <c r="C143" s="11"/>
      <c r="D143" s="18"/>
      <c r="E143" s="18"/>
      <c r="F143" s="19"/>
    </row>
    <row r="144" spans="1:6" ht="12.75">
      <c r="A144" s="29"/>
      <c r="B144" s="11"/>
      <c r="C144" s="11"/>
      <c r="D144" s="18"/>
      <c r="E144" s="18"/>
      <c r="F144" s="19"/>
    </row>
    <row r="145" spans="1:6" ht="12.75">
      <c r="A145" s="29"/>
      <c r="B145" s="11"/>
      <c r="C145" s="11"/>
      <c r="D145" s="18"/>
      <c r="E145" s="18"/>
      <c r="F145" s="19"/>
    </row>
    <row r="146" spans="1:6" ht="12.75">
      <c r="A146" s="29"/>
      <c r="B146" s="11"/>
      <c r="C146" s="11"/>
      <c r="D146" s="18"/>
      <c r="E146" s="18"/>
      <c r="F146" s="19"/>
    </row>
    <row r="147" spans="1:6" ht="12.75">
      <c r="A147" s="29"/>
      <c r="B147" s="11"/>
      <c r="C147" s="11"/>
      <c r="D147" s="18"/>
      <c r="E147" s="18"/>
      <c r="F147" s="19"/>
    </row>
    <row r="148" spans="1:6" ht="12.75">
      <c r="A148" s="29"/>
      <c r="B148" s="11"/>
      <c r="C148" s="11"/>
      <c r="D148" s="18"/>
      <c r="E148" s="18"/>
      <c r="F148" s="19"/>
    </row>
    <row r="149" spans="1:6" ht="12.75">
      <c r="A149" s="29"/>
      <c r="B149" s="11"/>
      <c r="C149" s="11"/>
      <c r="D149" s="18"/>
      <c r="E149" s="18"/>
      <c r="F149" s="19"/>
    </row>
    <row r="150" spans="1:6" ht="12.75">
      <c r="A150" s="29"/>
      <c r="B150" s="11"/>
      <c r="C150" s="11"/>
      <c r="D150" s="18"/>
      <c r="E150" s="18"/>
      <c r="F150" s="19"/>
    </row>
    <row r="151" spans="1:6" ht="12.75">
      <c r="A151" s="29"/>
      <c r="B151" s="11"/>
      <c r="C151" s="11"/>
      <c r="D151" s="18"/>
      <c r="E151" s="18"/>
      <c r="F151" s="19"/>
    </row>
    <row r="152" spans="1:6" ht="12.75">
      <c r="A152" s="29"/>
      <c r="B152" s="11"/>
      <c r="C152" s="11"/>
      <c r="D152" s="18"/>
      <c r="E152" s="18"/>
      <c r="F152" s="19"/>
    </row>
    <row r="153" spans="1:6" ht="12.75">
      <c r="A153" s="29"/>
      <c r="B153" s="11"/>
      <c r="C153" s="11"/>
      <c r="D153" s="18"/>
      <c r="E153" s="18"/>
      <c r="F153" s="19"/>
    </row>
    <row r="154" spans="1:6" ht="12.75">
      <c r="A154" s="29"/>
      <c r="B154" s="11"/>
      <c r="C154" s="11"/>
      <c r="D154" s="18"/>
      <c r="E154" s="18"/>
      <c r="F154" s="19"/>
    </row>
    <row r="155" spans="1:6" ht="12.75">
      <c r="A155" s="29"/>
      <c r="B155" s="11"/>
      <c r="C155" s="11"/>
      <c r="D155" s="18"/>
      <c r="E155" s="18"/>
      <c r="F155" s="19"/>
    </row>
    <row r="156" spans="1:6" ht="12.75">
      <c r="A156" s="29"/>
      <c r="B156" s="11"/>
      <c r="C156" s="11"/>
      <c r="D156" s="18"/>
      <c r="E156" s="18"/>
      <c r="F156" s="19"/>
    </row>
    <row r="157" spans="1:6" ht="12.75">
      <c r="A157" s="29"/>
      <c r="B157" s="11"/>
      <c r="C157" s="11"/>
      <c r="D157" s="18"/>
      <c r="E157" s="18"/>
      <c r="F157" s="19"/>
    </row>
    <row r="158" spans="1:6" ht="12.75">
      <c r="A158" s="29"/>
      <c r="B158" s="11"/>
      <c r="C158" s="11"/>
      <c r="D158" s="18"/>
      <c r="E158" s="18"/>
      <c r="F158" s="19"/>
    </row>
    <row r="159" spans="1:6" ht="12.75">
      <c r="A159" s="29"/>
      <c r="B159" s="11"/>
      <c r="C159" s="11"/>
      <c r="D159" s="18"/>
      <c r="E159" s="18"/>
      <c r="F159" s="19"/>
    </row>
    <row r="160" spans="1:6" ht="12.75">
      <c r="A160" s="29"/>
      <c r="B160" s="11"/>
      <c r="C160" s="11"/>
      <c r="D160" s="18"/>
      <c r="E160" s="18"/>
      <c r="F160" s="19"/>
    </row>
    <row r="161" spans="1:6" ht="12.75">
      <c r="A161" s="29"/>
      <c r="B161" s="11"/>
      <c r="C161" s="11"/>
      <c r="D161" s="18"/>
      <c r="E161" s="18"/>
      <c r="F161" s="19"/>
    </row>
    <row r="162" spans="1:6" ht="12.75">
      <c r="A162" s="29"/>
      <c r="B162" s="11"/>
      <c r="C162" s="11"/>
      <c r="D162" s="18"/>
      <c r="E162" s="18"/>
      <c r="F162" s="19"/>
    </row>
    <row r="163" spans="1:6" ht="12.75">
      <c r="A163" s="29"/>
      <c r="B163" s="10"/>
      <c r="C163" s="10"/>
      <c r="D163" s="20"/>
      <c r="E163" s="20"/>
      <c r="F163" s="21"/>
    </row>
    <row r="164" spans="1:6" ht="12.75">
      <c r="A164" s="29"/>
      <c r="B164" s="10"/>
      <c r="C164" s="10"/>
      <c r="D164" s="20"/>
      <c r="E164" s="20"/>
      <c r="F164" s="21"/>
    </row>
    <row r="165" spans="1:6" ht="12.75">
      <c r="A165" s="29"/>
      <c r="B165" s="10"/>
      <c r="C165" s="10"/>
      <c r="D165" s="20"/>
      <c r="E165" s="20"/>
      <c r="F165" s="21"/>
    </row>
    <row r="166" spans="1:6" ht="12.75">
      <c r="A166" s="29"/>
      <c r="B166" s="10"/>
      <c r="C166" s="10"/>
      <c r="D166" s="20"/>
      <c r="E166" s="20"/>
      <c r="F166" s="21"/>
    </row>
    <row r="167" spans="1:6" ht="12.75">
      <c r="A167" s="29"/>
      <c r="B167" s="10"/>
      <c r="C167" s="10"/>
      <c r="D167" s="20"/>
      <c r="E167" s="20"/>
      <c r="F167" s="21"/>
    </row>
    <row r="168" spans="1:6" ht="12.75">
      <c r="A168" s="29"/>
      <c r="B168" s="10"/>
      <c r="C168" s="10"/>
      <c r="D168" s="20"/>
      <c r="E168" s="20"/>
      <c r="F168" s="21"/>
    </row>
    <row r="169" spans="1:6" ht="12.75">
      <c r="A169" s="29"/>
      <c r="B169" s="10"/>
      <c r="C169" s="10"/>
      <c r="D169" s="20"/>
      <c r="E169" s="20"/>
      <c r="F169" s="21"/>
    </row>
    <row r="170" spans="1:6" ht="12.75">
      <c r="A170" s="29"/>
      <c r="B170" s="10"/>
      <c r="C170" s="10"/>
      <c r="D170" s="20"/>
      <c r="E170" s="20"/>
      <c r="F170" s="21"/>
    </row>
    <row r="171" spans="1:6" ht="12.75">
      <c r="A171" s="29"/>
      <c r="B171" s="10"/>
      <c r="C171" s="10"/>
      <c r="D171" s="20"/>
      <c r="E171" s="20"/>
      <c r="F171" s="21"/>
    </row>
    <row r="172" spans="1:6" ht="12.75">
      <c r="A172" s="29"/>
      <c r="B172" s="10"/>
      <c r="C172" s="10"/>
      <c r="D172" s="20"/>
      <c r="E172" s="20"/>
      <c r="F172" s="21"/>
    </row>
    <row r="173" spans="1:6" ht="12.75">
      <c r="A173" s="29"/>
      <c r="B173" s="10"/>
      <c r="C173" s="10"/>
      <c r="D173" s="20"/>
      <c r="E173" s="20"/>
      <c r="F173" s="21"/>
    </row>
    <row r="174" spans="1:6" ht="12.75">
      <c r="A174" s="29"/>
      <c r="B174" s="10"/>
      <c r="C174" s="10"/>
      <c r="D174" s="20"/>
      <c r="E174" s="20"/>
      <c r="F174" s="21"/>
    </row>
    <row r="175" spans="1:6" ht="12.75">
      <c r="A175" s="29"/>
      <c r="B175" s="10"/>
      <c r="C175" s="10"/>
      <c r="D175" s="20"/>
      <c r="E175" s="20"/>
      <c r="F175" s="21"/>
    </row>
    <row r="176" spans="1:6" ht="12.75">
      <c r="A176" s="29"/>
      <c r="B176" s="10"/>
      <c r="C176" s="10"/>
      <c r="D176" s="20"/>
      <c r="E176" s="20"/>
      <c r="F176" s="21"/>
    </row>
    <row r="177" spans="1:6" ht="12.75">
      <c r="A177" s="29"/>
      <c r="B177" s="10"/>
      <c r="C177" s="10"/>
      <c r="D177" s="20"/>
      <c r="E177" s="20"/>
      <c r="F177" s="21"/>
    </row>
    <row r="178" spans="1:6" ht="12.75">
      <c r="A178" s="29"/>
      <c r="B178" s="10"/>
      <c r="C178" s="10"/>
      <c r="D178" s="20"/>
      <c r="E178" s="20"/>
      <c r="F178" s="21"/>
    </row>
    <row r="179" spans="1:6" ht="12.75">
      <c r="A179" s="29"/>
      <c r="B179" s="10"/>
      <c r="C179" s="10"/>
      <c r="D179" s="20"/>
      <c r="E179" s="20"/>
      <c r="F179" s="21"/>
    </row>
    <row r="180" spans="1:6" ht="12.75">
      <c r="A180" s="29"/>
      <c r="B180" s="10"/>
      <c r="C180" s="10"/>
      <c r="D180" s="20"/>
      <c r="E180" s="20"/>
      <c r="F180" s="21"/>
    </row>
    <row r="181" spans="1:6" ht="12.75">
      <c r="A181" s="29"/>
      <c r="B181" s="10"/>
      <c r="C181" s="10"/>
      <c r="D181" s="20"/>
      <c r="E181" s="20"/>
      <c r="F181" s="21"/>
    </row>
    <row r="182" spans="1:6" ht="12.75">
      <c r="A182" s="29"/>
      <c r="B182" s="10"/>
      <c r="C182" s="10"/>
      <c r="D182" s="20"/>
      <c r="E182" s="20"/>
      <c r="F182" s="21"/>
    </row>
    <row r="183" spans="1:6" ht="12.75">
      <c r="A183" s="29"/>
      <c r="B183" s="10"/>
      <c r="C183" s="10"/>
      <c r="D183" s="20"/>
      <c r="E183" s="20"/>
      <c r="F183" s="21"/>
    </row>
    <row r="184" spans="1:6" ht="12.75">
      <c r="A184" s="29"/>
      <c r="B184" s="10"/>
      <c r="C184" s="10"/>
      <c r="D184" s="20"/>
      <c r="E184" s="20"/>
      <c r="F184" s="21"/>
    </row>
    <row r="185" spans="2:6" ht="12.75">
      <c r="B185" s="10"/>
      <c r="C185" s="10"/>
      <c r="D185" s="20"/>
      <c r="E185" s="20"/>
      <c r="F185" s="21"/>
    </row>
    <row r="186" spans="2:6" ht="12.75">
      <c r="B186" s="10"/>
      <c r="C186" s="10"/>
      <c r="D186" s="20"/>
      <c r="E186" s="20"/>
      <c r="F186" s="21"/>
    </row>
    <row r="187" spans="2:6" ht="12.75">
      <c r="B187" s="10"/>
      <c r="C187" s="10"/>
      <c r="D187" s="20"/>
      <c r="E187" s="20"/>
      <c r="F187" s="21"/>
    </row>
    <row r="188" spans="2:6" ht="12.75">
      <c r="B188" s="10"/>
      <c r="C188" s="10"/>
      <c r="D188" s="20"/>
      <c r="E188" s="20"/>
      <c r="F188" s="21"/>
    </row>
    <row r="189" spans="2:6" ht="12.75">
      <c r="B189" s="10"/>
      <c r="C189" s="10"/>
      <c r="D189" s="20"/>
      <c r="E189" s="20"/>
      <c r="F189" s="21"/>
    </row>
    <row r="190" spans="2:6" ht="12.75">
      <c r="B190" s="10"/>
      <c r="C190" s="10"/>
      <c r="D190" s="20"/>
      <c r="E190" s="20"/>
      <c r="F190" s="21"/>
    </row>
    <row r="191" spans="2:6" ht="12.75">
      <c r="B191" s="10"/>
      <c r="C191" s="10"/>
      <c r="D191" s="20"/>
      <c r="E191" s="20"/>
      <c r="F191" s="21"/>
    </row>
    <row r="192" spans="2:6" ht="12.75">
      <c r="B192" s="10"/>
      <c r="C192" s="10"/>
      <c r="D192" s="20"/>
      <c r="E192" s="20"/>
      <c r="F192" s="21"/>
    </row>
    <row r="193" spans="2:6" ht="12.75">
      <c r="B193" s="10"/>
      <c r="C193" s="10"/>
      <c r="D193" s="20"/>
      <c r="E193" s="20"/>
      <c r="F193" s="21"/>
    </row>
    <row r="194" spans="2:6" ht="12.75">
      <c r="B194" s="10"/>
      <c r="C194" s="10"/>
      <c r="D194" s="10"/>
      <c r="E194" s="10"/>
      <c r="F194" s="21"/>
    </row>
    <row r="195" spans="2:6" ht="12.75">
      <c r="B195" s="10"/>
      <c r="C195" s="10"/>
      <c r="D195" s="10"/>
      <c r="E195" s="10"/>
      <c r="F195" s="21"/>
    </row>
    <row r="196" spans="2:6" ht="12.75">
      <c r="B196" s="10"/>
      <c r="C196" s="10"/>
      <c r="D196" s="10"/>
      <c r="E196" s="10"/>
      <c r="F196" s="21"/>
    </row>
    <row r="197" spans="2:6" ht="12.75">
      <c r="B197" s="10"/>
      <c r="C197" s="10"/>
      <c r="D197" s="10"/>
      <c r="E197" s="10"/>
      <c r="F197" s="21"/>
    </row>
    <row r="198" spans="2:6" ht="12.75">
      <c r="B198" s="10"/>
      <c r="C198" s="10"/>
      <c r="D198" s="10"/>
      <c r="E198" s="10"/>
      <c r="F198" s="21"/>
    </row>
    <row r="199" spans="2:6" ht="12.75">
      <c r="B199" s="10"/>
      <c r="C199" s="10"/>
      <c r="D199" s="10"/>
      <c r="E199" s="10"/>
      <c r="F199" s="21"/>
    </row>
    <row r="200" spans="2:6" ht="12.75">
      <c r="B200" s="10"/>
      <c r="C200" s="10"/>
      <c r="D200" s="10"/>
      <c r="E200" s="10"/>
      <c r="F200" s="21"/>
    </row>
    <row r="201" spans="2:6" ht="12.75">
      <c r="B201" s="10"/>
      <c r="C201" s="10"/>
      <c r="D201" s="10"/>
      <c r="E201" s="10"/>
      <c r="F201" s="21"/>
    </row>
    <row r="202" spans="2:6" ht="12.75">
      <c r="B202" s="10"/>
      <c r="C202" s="10"/>
      <c r="D202" s="10"/>
      <c r="E202" s="10"/>
      <c r="F202" s="21"/>
    </row>
    <row r="203" spans="2:6" ht="12.75">
      <c r="B203" s="10"/>
      <c r="C203" s="10"/>
      <c r="D203" s="10"/>
      <c r="E203" s="10"/>
      <c r="F203" s="21"/>
    </row>
    <row r="204" spans="2:6" ht="12.75">
      <c r="B204" s="10"/>
      <c r="C204" s="10"/>
      <c r="D204" s="10"/>
      <c r="E204" s="10"/>
      <c r="F204" s="21"/>
    </row>
    <row r="205" spans="2:6" ht="12.75">
      <c r="B205" s="10"/>
      <c r="C205" s="10"/>
      <c r="D205" s="10"/>
      <c r="E205" s="10"/>
      <c r="F205" s="21"/>
    </row>
    <row r="206" spans="2:6" ht="12.75">
      <c r="B206" s="10"/>
      <c r="C206" s="10"/>
      <c r="D206" s="10"/>
      <c r="E206" s="10"/>
      <c r="F206" s="10"/>
    </row>
    <row r="207" spans="2:6" ht="12.75">
      <c r="B207" s="10"/>
      <c r="C207" s="10"/>
      <c r="D207" s="10"/>
      <c r="E207" s="10"/>
      <c r="F207" s="10"/>
    </row>
    <row r="208" spans="2:6" ht="12.75">
      <c r="B208" s="10"/>
      <c r="C208" s="10"/>
      <c r="D208" s="10"/>
      <c r="E208" s="10"/>
      <c r="F208" s="10"/>
    </row>
    <row r="209" spans="2:6" ht="12.75">
      <c r="B209" s="10"/>
      <c r="C209" s="10"/>
      <c r="D209" s="10"/>
      <c r="E209" s="10"/>
      <c r="F209" s="10"/>
    </row>
    <row r="210" spans="2:6" ht="12.75">
      <c r="B210" s="10"/>
      <c r="C210" s="10"/>
      <c r="D210" s="10"/>
      <c r="E210" s="10"/>
      <c r="F210" s="10"/>
    </row>
    <row r="211" spans="2:6" ht="12.75">
      <c r="B211" s="10"/>
      <c r="C211" s="10"/>
      <c r="D211" s="10"/>
      <c r="E211" s="10"/>
      <c r="F211" s="10"/>
    </row>
    <row r="212" spans="2:6" ht="12.75">
      <c r="B212" s="10"/>
      <c r="C212" s="10"/>
      <c r="D212" s="10"/>
      <c r="E212" s="10"/>
      <c r="F212" s="10"/>
    </row>
    <row r="213" spans="2:6" ht="12.75">
      <c r="B213" s="10"/>
      <c r="C213" s="10"/>
      <c r="D213" s="10"/>
      <c r="E213" s="10"/>
      <c r="F213" s="10"/>
    </row>
    <row r="214" spans="2:6" ht="12.75">
      <c r="B214" s="10"/>
      <c r="C214" s="10"/>
      <c r="D214" s="10"/>
      <c r="E214" s="10"/>
      <c r="F214" s="10"/>
    </row>
  </sheetData>
  <printOptions/>
  <pageMargins left="0.75" right="0.6" top="0.54" bottom="0.59" header="0.5" footer="0.5"/>
  <pageSetup horizontalDpi="600" verticalDpi="600" orientation="portrait" scale="93" r:id="rId2"/>
  <headerFooter alignWithMargins="0">
    <oddFooter>&amp;CSweet Corn IPM Guidelines</oddFooter>
  </headerFooter>
  <drawing r:id="rId1"/>
</worksheet>
</file>

<file path=xl/worksheets/sheet2.xml><?xml version="1.0" encoding="utf-8"?>
<worksheet xmlns="http://schemas.openxmlformats.org/spreadsheetml/2006/main" xmlns:r="http://schemas.openxmlformats.org/officeDocument/2006/relationships">
  <dimension ref="B9:P141"/>
  <sheetViews>
    <sheetView workbookViewId="0" topLeftCell="A142">
      <selection activeCell="L22" sqref="L22"/>
    </sheetView>
  </sheetViews>
  <sheetFormatPr defaultColWidth="8.8515625" defaultRowHeight="12.75"/>
  <cols>
    <col min="1" max="2" width="11.421875" style="0" customWidth="1"/>
    <col min="3" max="3" width="44.421875" style="0" customWidth="1"/>
    <col min="4" max="4" width="6.421875" style="0" customWidth="1"/>
    <col min="5" max="5" width="6.28125" style="0" customWidth="1"/>
    <col min="6" max="7" width="5.421875" style="0" customWidth="1"/>
    <col min="8" max="8" width="6.00390625" style="0" customWidth="1"/>
    <col min="9" max="9" width="4.140625" style="0" customWidth="1"/>
    <col min="10" max="16384" width="11.421875" style="0" customWidth="1"/>
  </cols>
  <sheetData>
    <row r="9" spans="2:9" ht="12.75">
      <c r="B9" t="s">
        <v>72</v>
      </c>
      <c r="D9" s="56"/>
      <c r="E9" s="56"/>
      <c r="F9" s="56"/>
      <c r="G9" s="56"/>
      <c r="H9" s="56"/>
      <c r="I9" s="57"/>
    </row>
    <row r="12" spans="4:10" ht="12.75">
      <c r="D12" s="46" t="s">
        <v>23</v>
      </c>
      <c r="E12" s="46"/>
      <c r="F12" s="46"/>
      <c r="G12" s="46"/>
      <c r="H12" s="46"/>
      <c r="I12" s="46"/>
      <c r="J12" s="46"/>
    </row>
    <row r="13" spans="4:6" ht="12.75">
      <c r="D13" t="s">
        <v>72</v>
      </c>
      <c r="F13" t="s">
        <v>72</v>
      </c>
    </row>
    <row r="16" spans="4:16" ht="12.75">
      <c r="D16" s="58" t="s">
        <v>18</v>
      </c>
      <c r="E16" s="58" t="s">
        <v>19</v>
      </c>
      <c r="F16" s="58" t="s">
        <v>20</v>
      </c>
      <c r="G16" s="58" t="s">
        <v>21</v>
      </c>
      <c r="H16" s="58" t="s">
        <v>22</v>
      </c>
      <c r="K16" s="48"/>
      <c r="L16" s="62" t="s">
        <v>24</v>
      </c>
      <c r="M16" s="62"/>
      <c r="N16" s="62"/>
      <c r="O16" s="62"/>
      <c r="P16" s="62"/>
    </row>
    <row r="17" spans="3:16" ht="12.75">
      <c r="C17" s="47" t="s">
        <v>105</v>
      </c>
      <c r="K17" s="48"/>
      <c r="L17" s="62"/>
      <c r="M17" s="62"/>
      <c r="N17" s="62"/>
      <c r="O17" s="62"/>
      <c r="P17" s="62"/>
    </row>
    <row r="18" spans="2:16" ht="12.75">
      <c r="B18" t="str">
        <f>'swapa points'!K18</f>
        <v> </v>
      </c>
      <c r="C18" t="s">
        <v>15</v>
      </c>
      <c r="D18" t="str">
        <f>'swapa points'!L18</f>
        <v>soil</v>
      </c>
      <c r="E18" t="str">
        <f>'swapa points'!M18</f>
        <v>water</v>
      </c>
      <c r="F18" t="str">
        <f>'swapa points'!N18</f>
        <v>Air</v>
      </c>
      <c r="G18" t="str">
        <f>'swapa points'!O18</f>
        <v>plants</v>
      </c>
      <c r="H18" t="str">
        <f>'swapa points'!P18</f>
        <v>animal</v>
      </c>
      <c r="K18" s="63" t="s">
        <v>72</v>
      </c>
      <c r="L18" s="64" t="s">
        <v>3</v>
      </c>
      <c r="M18" s="64" t="s">
        <v>4</v>
      </c>
      <c r="N18" s="64" t="s">
        <v>5</v>
      </c>
      <c r="O18" s="64" t="s">
        <v>6</v>
      </c>
      <c r="P18" s="64" t="s">
        <v>7</v>
      </c>
    </row>
    <row r="19" spans="2:16" ht="24">
      <c r="B19" t="str">
        <f>'swapa points'!K19</f>
        <v>1.a</v>
      </c>
      <c r="C19" s="49" t="s">
        <v>107</v>
      </c>
      <c r="D19">
        <f>'swapa points'!L19</f>
        <v>0</v>
      </c>
      <c r="E19">
        <f>'swapa points'!M19</f>
        <v>0</v>
      </c>
      <c r="F19">
        <f>'swapa points'!N19</f>
        <v>0</v>
      </c>
      <c r="G19">
        <f>'swapa points'!O19</f>
        <v>0</v>
      </c>
      <c r="H19">
        <f>'swapa points'!P19</f>
        <v>0</v>
      </c>
      <c r="K19" s="63" t="s">
        <v>14</v>
      </c>
      <c r="L19" s="65">
        <f>IF(OR('actions &amp; points'!F15=1,'actions &amp; points'!F15&gt;1),1,0)</f>
        <v>0</v>
      </c>
      <c r="M19" s="65">
        <f>IF(OR('actions &amp; points'!F15=1,'actions &amp; points'!F15&gt;1),1,0)</f>
        <v>0</v>
      </c>
      <c r="N19" s="65">
        <f>IF(OR('actions &amp; points'!F15=1,'actions &amp; points'!F15&gt;1),1,0)</f>
        <v>0</v>
      </c>
      <c r="O19" s="65"/>
      <c r="P19" s="65"/>
    </row>
    <row r="20" spans="3:16" ht="12.75">
      <c r="C20" t="s">
        <v>17</v>
      </c>
      <c r="K20" s="63"/>
      <c r="L20" s="65"/>
      <c r="M20" s="65"/>
      <c r="N20" s="65"/>
      <c r="O20" s="65"/>
      <c r="P20" s="65"/>
    </row>
    <row r="21" spans="11:16" ht="12.75">
      <c r="K21" s="63"/>
      <c r="L21" s="65"/>
      <c r="M21" s="65"/>
      <c r="N21" s="65"/>
      <c r="O21" s="65"/>
      <c r="P21" s="65"/>
    </row>
    <row r="22" spans="2:16" ht="24">
      <c r="B22" t="str">
        <f>'swapa points'!K22</f>
        <v>1.b </v>
      </c>
      <c r="C22" s="49" t="s">
        <v>110</v>
      </c>
      <c r="D22">
        <f>'swapa points'!L22</f>
        <v>0</v>
      </c>
      <c r="E22">
        <f>'swapa points'!M22</f>
        <v>0</v>
      </c>
      <c r="F22">
        <f>'swapa points'!N22</f>
        <v>0</v>
      </c>
      <c r="G22">
        <f>'swapa points'!O22</f>
        <v>0</v>
      </c>
      <c r="H22">
        <f>'swapa points'!P22</f>
        <v>0</v>
      </c>
      <c r="K22" s="63" t="s">
        <v>27</v>
      </c>
      <c r="L22" s="65">
        <f>IF(OR('actions &amp; points'!F17=1,'actions &amp; points'!F17&gt;1),1,0)</f>
        <v>0</v>
      </c>
      <c r="M22" s="65">
        <f>IF(OR('actions &amp; points'!F17=1,'actions &amp; points'!F17&gt;1),1,0)</f>
        <v>0</v>
      </c>
      <c r="N22" s="65">
        <f>IF(OR('actions &amp; points'!F17=1,'actions &amp; points'!F17&gt;1),1,0)</f>
        <v>0</v>
      </c>
      <c r="O22" s="65"/>
      <c r="P22" s="65"/>
    </row>
    <row r="23" spans="2:16" ht="24">
      <c r="B23" t="str">
        <f>'swapa points'!K23</f>
        <v>2.</v>
      </c>
      <c r="C23" s="49" t="s">
        <v>112</v>
      </c>
      <c r="D23">
        <f>'swapa points'!L23</f>
        <v>0</v>
      </c>
      <c r="E23">
        <f>'swapa points'!M23</f>
        <v>0</v>
      </c>
      <c r="F23">
        <f>'swapa points'!N23</f>
        <v>0</v>
      </c>
      <c r="G23">
        <f>'swapa points'!O23</f>
        <v>0</v>
      </c>
      <c r="H23">
        <f>'swapa points'!P23</f>
        <v>0</v>
      </c>
      <c r="K23" s="63" t="s">
        <v>78</v>
      </c>
      <c r="L23" s="65">
        <f>IF(OR('actions &amp; points'!F18=1,'actions &amp; points'!F18&gt;1),1,0)</f>
        <v>0</v>
      </c>
      <c r="M23" s="65">
        <f>IF(OR('actions &amp; points'!F18=1,'actions &amp; points'!F18&gt;1),1,0)</f>
        <v>0</v>
      </c>
      <c r="N23" s="65"/>
      <c r="O23" s="65"/>
      <c r="P23" s="65"/>
    </row>
    <row r="24" spans="2:16" ht="24">
      <c r="B24" t="str">
        <f>'swapa points'!K24</f>
        <v>3.</v>
      </c>
      <c r="C24" s="49" t="s">
        <v>113</v>
      </c>
      <c r="D24">
        <f>'swapa points'!L24</f>
        <v>0</v>
      </c>
      <c r="E24">
        <f>'swapa points'!M24</f>
        <v>0</v>
      </c>
      <c r="F24">
        <f>'swapa points'!N24</f>
        <v>0</v>
      </c>
      <c r="G24">
        <f>'swapa points'!O24</f>
        <v>0</v>
      </c>
      <c r="H24">
        <f>'swapa points'!P24</f>
        <v>0</v>
      </c>
      <c r="K24" s="63" t="s">
        <v>79</v>
      </c>
      <c r="L24" s="65">
        <f>IF(OR('actions &amp; points'!F19=1,'actions &amp; points'!F19&gt;1),1,0)</f>
        <v>0</v>
      </c>
      <c r="M24" s="65">
        <f>IF(OR('actions &amp; points'!F19=1,'actions &amp; points'!F19&gt;1),1,0)</f>
        <v>0</v>
      </c>
      <c r="N24" s="65"/>
      <c r="O24" s="65"/>
      <c r="P24" s="65"/>
    </row>
    <row r="25" spans="2:16" ht="72">
      <c r="B25" t="str">
        <f>'swapa points'!K25</f>
        <v>4.</v>
      </c>
      <c r="C25" s="49" t="s">
        <v>120</v>
      </c>
      <c r="D25">
        <f>'swapa points'!L25</f>
        <v>0</v>
      </c>
      <c r="E25">
        <f>'swapa points'!M25</f>
        <v>0</v>
      </c>
      <c r="F25">
        <f>'swapa points'!N25</f>
        <v>0</v>
      </c>
      <c r="G25">
        <f>'swapa points'!O25</f>
        <v>0</v>
      </c>
      <c r="H25">
        <f>'swapa points'!P25</f>
        <v>0</v>
      </c>
      <c r="K25" s="63" t="s">
        <v>80</v>
      </c>
      <c r="L25" s="65">
        <f>IF(OR('actions &amp; points'!F20=1,'actions &amp; points'!F20&gt;1),1,0)</f>
        <v>0</v>
      </c>
      <c r="M25" s="65">
        <f>IF(OR('actions &amp; points'!F20=1,'actions &amp; points'!F20&gt;1),1,0)</f>
        <v>0</v>
      </c>
      <c r="N25" s="65">
        <f>IF(OR('actions &amp; points'!F20=1,'actions &amp; points'!F20&gt;1),1,0)</f>
        <v>0</v>
      </c>
      <c r="O25" s="65"/>
      <c r="P25" s="65"/>
    </row>
    <row r="26" spans="2:16" ht="36">
      <c r="B26" t="str">
        <f>'swapa points'!K26</f>
        <v>5.</v>
      </c>
      <c r="C26" s="49" t="s">
        <v>122</v>
      </c>
      <c r="D26">
        <f>'swapa points'!L26</f>
        <v>0</v>
      </c>
      <c r="E26">
        <f>'swapa points'!M26</f>
        <v>0</v>
      </c>
      <c r="F26">
        <f>'swapa points'!N26</f>
        <v>0</v>
      </c>
      <c r="G26">
        <f>'swapa points'!O26</f>
        <v>0</v>
      </c>
      <c r="H26">
        <f>'swapa points'!P26</f>
        <v>0</v>
      </c>
      <c r="K26" s="63" t="s">
        <v>81</v>
      </c>
      <c r="L26" s="65">
        <f>IF(OR('actions &amp; points'!F21=1,'actions &amp; points'!F21&gt;1),1,0)</f>
        <v>0</v>
      </c>
      <c r="M26" s="65">
        <f>IF(OR('actions &amp; points'!F21=1,'actions &amp; points'!F21&gt;1),1,0)</f>
        <v>0</v>
      </c>
      <c r="N26" s="65">
        <f>IF(OR('actions &amp; points'!F21=1,'actions &amp; points'!F21&gt;1),1,0)</f>
        <v>0</v>
      </c>
      <c r="O26" s="65"/>
      <c r="P26" s="65"/>
    </row>
    <row r="27" spans="2:16" ht="36">
      <c r="B27" t="str">
        <f>'swapa points'!K27</f>
        <v>6.</v>
      </c>
      <c r="C27" s="50" t="s">
        <v>123</v>
      </c>
      <c r="D27">
        <f>'swapa points'!L27</f>
        <v>0</v>
      </c>
      <c r="E27">
        <f>'swapa points'!M27</f>
        <v>0</v>
      </c>
      <c r="F27">
        <f>'swapa points'!N27</f>
        <v>0</v>
      </c>
      <c r="G27">
        <f>'swapa points'!O27</f>
        <v>0</v>
      </c>
      <c r="H27">
        <f>'swapa points'!P27</f>
        <v>0</v>
      </c>
      <c r="K27" s="66" t="s">
        <v>82</v>
      </c>
      <c r="L27" s="65">
        <f>IF(OR('actions &amp; points'!F22=1,'actions &amp; points'!F22&gt;1),1,0)</f>
        <v>0</v>
      </c>
      <c r="M27" s="65">
        <f>IF(OR('actions &amp; points'!F22=1,'actions &amp; points'!F22&gt;1),1,0)</f>
        <v>0</v>
      </c>
      <c r="N27" s="65">
        <f>IF(OR('actions &amp; points'!F22=1,'actions &amp; points'!F22&gt;1),1,0)</f>
        <v>0</v>
      </c>
      <c r="O27" s="65">
        <f>IF(OR('actions &amp; points'!F22=1,'actions &amp; points'!F22&gt;1),1,0)</f>
        <v>0</v>
      </c>
      <c r="P27" s="65"/>
    </row>
    <row r="28" spans="2:16" ht="24">
      <c r="B28" t="str">
        <f>'swapa points'!K28</f>
        <v>7.</v>
      </c>
      <c r="C28" s="49" t="s">
        <v>124</v>
      </c>
      <c r="D28">
        <f>'swapa points'!L28</f>
        <v>0</v>
      </c>
      <c r="E28">
        <f>'swapa points'!M28</f>
        <v>0</v>
      </c>
      <c r="F28">
        <f>'swapa points'!N28</f>
        <v>0</v>
      </c>
      <c r="G28">
        <f>'swapa points'!O28</f>
        <v>0</v>
      </c>
      <c r="H28">
        <f>'swapa points'!P28</f>
        <v>0</v>
      </c>
      <c r="K28" s="63" t="s">
        <v>83</v>
      </c>
      <c r="L28" s="65">
        <f>IF(OR('actions &amp; points'!F23=1,'actions &amp; points'!F23&gt;1),1,0)</f>
        <v>0</v>
      </c>
      <c r="M28" s="65">
        <f>IF(OR('actions &amp; points'!F23=1,'actions &amp; points'!F23&gt;1),1,0)</f>
        <v>0</v>
      </c>
      <c r="N28" s="65">
        <f>IF(OR('actions &amp; points'!F23=1,'actions &amp; points'!F23&gt;1),1,0)</f>
        <v>0</v>
      </c>
      <c r="O28" s="65"/>
      <c r="P28" s="65"/>
    </row>
    <row r="29" spans="2:16" ht="12.75">
      <c r="B29" t="str">
        <f>'swapa points'!K29</f>
        <v>8.</v>
      </c>
      <c r="C29" s="49" t="s">
        <v>125</v>
      </c>
      <c r="D29">
        <f>'swapa points'!L29</f>
        <v>0</v>
      </c>
      <c r="E29">
        <f>'swapa points'!M29</f>
        <v>0</v>
      </c>
      <c r="F29">
        <f>'swapa points'!N29</f>
        <v>0</v>
      </c>
      <c r="G29">
        <f>'swapa points'!O29</f>
        <v>0</v>
      </c>
      <c r="H29">
        <f>'swapa points'!P29</f>
        <v>0</v>
      </c>
      <c r="K29" s="63" t="s">
        <v>84</v>
      </c>
      <c r="L29" s="65">
        <f>IF(OR('actions &amp; points'!F24=1,'actions &amp; points'!F24&gt;1),1,0)</f>
        <v>0</v>
      </c>
      <c r="M29" s="65">
        <f>IF(OR('actions &amp; points'!F24=1,'actions &amp; points'!F24&gt;1),1,0)</f>
        <v>0</v>
      </c>
      <c r="N29" s="65">
        <f>IF(OR('actions &amp; points'!F24=1,'actions &amp; points'!F24&gt;1),1,0)</f>
        <v>0</v>
      </c>
      <c r="O29" s="65"/>
      <c r="P29" s="65"/>
    </row>
    <row r="30" spans="2:16" ht="36">
      <c r="B30" t="str">
        <f>'swapa points'!K30</f>
        <v>9.</v>
      </c>
      <c r="C30" s="50" t="s">
        <v>126</v>
      </c>
      <c r="D30">
        <f>'swapa points'!L30</f>
        <v>0</v>
      </c>
      <c r="E30">
        <f>'swapa points'!M30</f>
        <v>0</v>
      </c>
      <c r="F30">
        <f>'swapa points'!N30</f>
        <v>0</v>
      </c>
      <c r="G30">
        <f>'swapa points'!O30</f>
        <v>0</v>
      </c>
      <c r="H30">
        <f>'swapa points'!P30</f>
        <v>0</v>
      </c>
      <c r="K30" s="66" t="s">
        <v>85</v>
      </c>
      <c r="L30" s="65">
        <f>IF(OR('actions &amp; points'!F25=1,'actions &amp; points'!F25&gt;1),1,0)</f>
        <v>0</v>
      </c>
      <c r="M30" s="65">
        <f>IF(OR('actions &amp; points'!F25=1,'actions &amp; points'!F25&gt;1),1,0)</f>
        <v>0</v>
      </c>
      <c r="N30" s="65">
        <f>IF(OR('actions &amp; points'!F25=1,'actions &amp; points'!F25&gt;1),1,0)</f>
        <v>0</v>
      </c>
      <c r="O30" s="65"/>
      <c r="P30" s="65"/>
    </row>
    <row r="31" spans="2:16" ht="36">
      <c r="B31" t="str">
        <f>'swapa points'!K31</f>
        <v>10.</v>
      </c>
      <c r="C31" s="50" t="s">
        <v>127</v>
      </c>
      <c r="D31">
        <f>'swapa points'!L31</f>
        <v>0</v>
      </c>
      <c r="E31">
        <f>'swapa points'!M31</f>
        <v>0</v>
      </c>
      <c r="F31">
        <f>'swapa points'!N31</f>
        <v>0</v>
      </c>
      <c r="G31">
        <f>'swapa points'!O31</f>
        <v>0</v>
      </c>
      <c r="H31">
        <f>'swapa points'!P31</f>
        <v>0</v>
      </c>
      <c r="K31" s="66" t="s">
        <v>86</v>
      </c>
      <c r="L31" s="65">
        <f>IF(OR('actions &amp; points'!F26=1,'actions &amp; points'!F26&gt;1),1,0)</f>
        <v>0</v>
      </c>
      <c r="M31" s="65">
        <f>IF(OR('actions &amp; points'!F26=1,'actions &amp; points'!F26&gt;1),1,0)</f>
        <v>0</v>
      </c>
      <c r="N31" s="65">
        <f>IF(OR('actions &amp; points'!F26=1,'actions &amp; points'!F26&gt;1),1,0)</f>
        <v>0</v>
      </c>
      <c r="O31" s="65"/>
      <c r="P31" s="65"/>
    </row>
    <row r="32" spans="2:16" ht="24">
      <c r="B32" t="str">
        <f>'swapa points'!K32</f>
        <v>11.</v>
      </c>
      <c r="C32" s="49" t="s">
        <v>128</v>
      </c>
      <c r="D32">
        <f>'swapa points'!L32</f>
        <v>0</v>
      </c>
      <c r="E32">
        <f>'swapa points'!M32</f>
        <v>0</v>
      </c>
      <c r="F32">
        <f>'swapa points'!N32</f>
        <v>0</v>
      </c>
      <c r="G32">
        <f>'swapa points'!O32</f>
        <v>0</v>
      </c>
      <c r="H32">
        <f>'swapa points'!P32</f>
        <v>0</v>
      </c>
      <c r="K32" s="63" t="s">
        <v>87</v>
      </c>
      <c r="L32" s="65">
        <f>IF(OR('actions &amp; points'!F27=1,'actions &amp; points'!F27&gt;1),1,0)</f>
        <v>0</v>
      </c>
      <c r="M32" s="65">
        <f>IF(OR('actions &amp; points'!F27=1,'actions &amp; points'!F27&gt;1),1,0)</f>
        <v>0</v>
      </c>
      <c r="N32" s="65">
        <f>IF(OR('actions &amp; points'!F27=1,'actions &amp; points'!F27&gt;1),1,0)</f>
        <v>0</v>
      </c>
      <c r="O32" s="65"/>
      <c r="P32" s="65"/>
    </row>
    <row r="33" spans="2:16" ht="24">
      <c r="B33" t="str">
        <f>'swapa points'!K33</f>
        <v>12. </v>
      </c>
      <c r="C33" s="49" t="s">
        <v>1</v>
      </c>
      <c r="D33">
        <f>'swapa points'!L33</f>
        <v>0</v>
      </c>
      <c r="E33">
        <f>'swapa points'!M33</f>
        <v>0</v>
      </c>
      <c r="F33">
        <f>'swapa points'!N33</f>
        <v>0</v>
      </c>
      <c r="G33">
        <f>'swapa points'!O33</f>
        <v>0</v>
      </c>
      <c r="H33">
        <f>'swapa points'!P33</f>
        <v>0</v>
      </c>
      <c r="K33" s="63" t="s">
        <v>49</v>
      </c>
      <c r="L33" s="65">
        <f>IF(OR('actions &amp; points'!F28=1,'actions &amp; points'!F28&gt;1),1,0)</f>
        <v>0</v>
      </c>
      <c r="M33" s="65">
        <f>IF(OR('actions &amp; points'!F28=1,'actions &amp; points'!F28&gt;1),1,0)</f>
        <v>0</v>
      </c>
      <c r="N33" s="65">
        <f>IF(OR('actions &amp; points'!F28=1,'actions &amp; points'!F28&gt;1),1,0)</f>
        <v>0</v>
      </c>
      <c r="O33" s="65"/>
      <c r="P33" s="65"/>
    </row>
    <row r="34" spans="11:16" ht="12.75">
      <c r="K34" s="63"/>
      <c r="L34" s="65"/>
      <c r="M34" s="65"/>
      <c r="N34" s="65"/>
      <c r="O34" s="65"/>
      <c r="P34" s="65"/>
    </row>
    <row r="35" spans="11:16" ht="12.75">
      <c r="K35" s="63"/>
      <c r="L35" s="65"/>
      <c r="M35" s="65"/>
      <c r="N35" s="65"/>
      <c r="O35" s="65"/>
      <c r="P35" s="65"/>
    </row>
    <row r="36" spans="11:16" ht="12.75">
      <c r="K36" s="63"/>
      <c r="L36" s="65"/>
      <c r="M36" s="65"/>
      <c r="N36" s="65"/>
      <c r="O36" s="65"/>
      <c r="P36" s="65"/>
    </row>
    <row r="37" spans="11:16" ht="12.75">
      <c r="K37" s="63"/>
      <c r="L37" s="65"/>
      <c r="M37" s="65"/>
      <c r="N37" s="65"/>
      <c r="O37" s="65"/>
      <c r="P37" s="65"/>
    </row>
    <row r="38" spans="11:16" ht="12.75">
      <c r="K38" s="63"/>
      <c r="L38" s="65"/>
      <c r="M38" s="65"/>
      <c r="N38" s="65"/>
      <c r="O38" s="65"/>
      <c r="P38" s="65"/>
    </row>
    <row r="39" spans="11:16" ht="12.75">
      <c r="K39" s="63"/>
      <c r="L39" s="65"/>
      <c r="M39" s="65"/>
      <c r="N39" s="65"/>
      <c r="O39" s="65"/>
      <c r="P39" s="65"/>
    </row>
    <row r="40" spans="11:16" ht="12.75">
      <c r="K40" s="63"/>
      <c r="L40" s="65"/>
      <c r="M40" s="65"/>
      <c r="N40" s="65"/>
      <c r="O40" s="65"/>
      <c r="P40" s="65"/>
    </row>
    <row r="41" spans="11:16" ht="12.75">
      <c r="K41" s="63"/>
      <c r="L41" s="65"/>
      <c r="M41" s="65"/>
      <c r="N41" s="65"/>
      <c r="O41" s="65"/>
      <c r="P41" s="65"/>
    </row>
    <row r="42" spans="11:16" ht="12.75">
      <c r="K42" s="63"/>
      <c r="L42" s="65"/>
      <c r="M42" s="65"/>
      <c r="N42" s="65"/>
      <c r="O42" s="65"/>
      <c r="P42" s="65"/>
    </row>
    <row r="43" spans="3:16" ht="12.75">
      <c r="C43" s="51" t="s">
        <v>131</v>
      </c>
      <c r="K43" s="63"/>
      <c r="L43" s="65"/>
      <c r="M43" s="65"/>
      <c r="N43" s="65"/>
      <c r="O43" s="65"/>
      <c r="P43" s="65"/>
    </row>
    <row r="44" spans="2:16" ht="48">
      <c r="B44" t="str">
        <f>'swapa points'!K44</f>
        <v>1.</v>
      </c>
      <c r="C44" s="91" t="s">
        <v>59</v>
      </c>
      <c r="D44">
        <f>'swapa points'!L44</f>
        <v>0</v>
      </c>
      <c r="E44">
        <f>'swapa points'!M44</f>
        <v>0</v>
      </c>
      <c r="F44">
        <f>'swapa points'!N44</f>
        <v>0</v>
      </c>
      <c r="G44">
        <f>'swapa points'!O44</f>
        <v>0</v>
      </c>
      <c r="H44">
        <f>'swapa points'!P44</f>
        <v>0</v>
      </c>
      <c r="K44" s="63" t="s">
        <v>88</v>
      </c>
      <c r="L44" s="65">
        <f>IF(OR('actions &amp; points'!F40=1,'actions &amp; points'!F40&gt;1),1,0)</f>
        <v>0</v>
      </c>
      <c r="M44" s="65">
        <f>IF(OR('actions &amp; points'!F40=1,'actions &amp; points'!F40&gt;1),1,0)</f>
        <v>0</v>
      </c>
      <c r="N44" s="65">
        <f>IF(OR('actions &amp; points'!F40=1,'actions &amp; points'!F40&gt;1),1,0)</f>
        <v>0</v>
      </c>
      <c r="O44" s="65"/>
      <c r="P44" s="65">
        <f>IF(OR('actions &amp; points'!F40=1,'actions &amp; points'!F40&gt;1),1,0)</f>
        <v>0</v>
      </c>
    </row>
    <row r="45" spans="3:16" ht="12.75">
      <c r="C45" s="91" t="s">
        <v>58</v>
      </c>
      <c r="K45" s="63"/>
      <c r="L45" s="65"/>
      <c r="M45" s="65"/>
      <c r="N45" s="65"/>
      <c r="O45" s="65"/>
      <c r="P45" s="65"/>
    </row>
    <row r="46" spans="3:16" ht="36">
      <c r="C46" s="91" t="s">
        <v>26</v>
      </c>
      <c r="D46">
        <f>'swapa points'!L46</f>
        <v>0</v>
      </c>
      <c r="E46">
        <f>'swapa points'!M46</f>
        <v>0</v>
      </c>
      <c r="F46">
        <f>'swapa points'!N46</f>
        <v>0</v>
      </c>
      <c r="G46">
        <f>'swapa points'!O46</f>
        <v>0</v>
      </c>
      <c r="H46">
        <f>'swapa points'!P46</f>
        <v>0</v>
      </c>
      <c r="K46" s="63"/>
      <c r="L46" s="65">
        <f>IF(OR('actions &amp; points'!F42=1,'actions &amp; points'!F42&gt;1),1,0)</f>
        <v>0</v>
      </c>
      <c r="M46" s="65">
        <f>IF(OR('actions &amp; points'!F42=1,'actions &amp; points'!F42&gt;1),1,0)</f>
        <v>0</v>
      </c>
      <c r="N46" s="65">
        <f>IF(OR('actions &amp; points'!F42=1,'actions &amp; points'!F42&gt;1),1,0)</f>
        <v>0</v>
      </c>
      <c r="O46" s="65"/>
      <c r="P46" s="65">
        <f>IF(OR('actions &amp; points'!F42=1,'actions &amp; points'!F42&gt;1),1,0)</f>
        <v>0</v>
      </c>
    </row>
    <row r="47" spans="2:16" ht="48">
      <c r="B47" t="str">
        <f>'swapa points'!K47</f>
        <v>2. </v>
      </c>
      <c r="C47" s="49" t="s">
        <v>65</v>
      </c>
      <c r="D47">
        <f>'swapa points'!L47</f>
        <v>0</v>
      </c>
      <c r="E47">
        <f>'swapa points'!M47</f>
        <v>0</v>
      </c>
      <c r="F47">
        <f>'swapa points'!N47</f>
        <v>0</v>
      </c>
      <c r="G47">
        <f>'swapa points'!O47</f>
        <v>0</v>
      </c>
      <c r="H47">
        <f>'swapa points'!P47</f>
        <v>0</v>
      </c>
      <c r="K47" s="63" t="s">
        <v>89</v>
      </c>
      <c r="L47" s="65">
        <f>IF(OR('actions &amp; points'!F41=1,'actions &amp; points'!F41&gt;1),1,0)</f>
        <v>0</v>
      </c>
      <c r="M47" s="65">
        <f>IF(OR('actions &amp; points'!F41=1,'actions &amp; points'!F41&gt;1),1,0)</f>
        <v>0</v>
      </c>
      <c r="N47" s="65">
        <f>IF(OR('actions &amp; points'!F41=1,'actions &amp; points'!F41&gt;1),1,0)</f>
        <v>0</v>
      </c>
      <c r="O47" s="65">
        <f>IF(OR('actions &amp; points'!F41=1,'actions &amp; points'!F41&gt;1),1,0)</f>
        <v>0</v>
      </c>
      <c r="P47" s="65">
        <f>IF(OR('actions &amp; points'!F41=1,'actions &amp; points'!F41&gt;1),1,0)</f>
        <v>0</v>
      </c>
    </row>
    <row r="48" spans="2:16" ht="24">
      <c r="B48" t="str">
        <f>'swapa points'!K48</f>
        <v>3.</v>
      </c>
      <c r="C48" s="49" t="s">
        <v>66</v>
      </c>
      <c r="D48">
        <f>'swapa points'!L48</f>
        <v>0</v>
      </c>
      <c r="E48">
        <f>'swapa points'!M48</f>
        <v>0</v>
      </c>
      <c r="F48">
        <f>'swapa points'!N48</f>
        <v>0</v>
      </c>
      <c r="G48">
        <f>'swapa points'!O48</f>
        <v>0</v>
      </c>
      <c r="H48">
        <f>'swapa points'!P48</f>
        <v>0</v>
      </c>
      <c r="K48" s="63" t="s">
        <v>79</v>
      </c>
      <c r="L48" s="65">
        <f>IF(OR('actions &amp; points'!F42=1,'actions &amp; points'!F42&gt;1),1,0)</f>
        <v>0</v>
      </c>
      <c r="M48" s="65">
        <f>IF(OR('actions &amp; points'!F42=1,'actions &amp; points'!F42&gt;1),1,0)</f>
        <v>0</v>
      </c>
      <c r="N48" s="65">
        <f>IF(OR('actions &amp; points'!F42=1,'actions &amp; points'!F42&gt;1),1,0)</f>
        <v>0</v>
      </c>
      <c r="O48" s="65">
        <f>IF(OR('actions &amp; points'!F42=1,'actions &amp; points'!F42&gt;1),1,0)</f>
        <v>0</v>
      </c>
      <c r="P48" s="65">
        <f>IF(OR('actions &amp; points'!F42=1,'actions &amp; points'!F42&gt;1),1,0)</f>
        <v>0</v>
      </c>
    </row>
    <row r="49" spans="2:16" ht="24">
      <c r="B49" t="str">
        <f>'swapa points'!K49</f>
        <v>4.</v>
      </c>
      <c r="C49" s="52" t="s">
        <v>67</v>
      </c>
      <c r="D49">
        <f>'swapa points'!L49</f>
        <v>0</v>
      </c>
      <c r="E49">
        <f>'swapa points'!M49</f>
        <v>0</v>
      </c>
      <c r="F49">
        <f>'swapa points'!N49</f>
        <v>0</v>
      </c>
      <c r="G49">
        <f>'swapa points'!O49</f>
        <v>0</v>
      </c>
      <c r="H49">
        <f>'swapa points'!P49</f>
        <v>0</v>
      </c>
      <c r="K49" s="63" t="s">
        <v>80</v>
      </c>
      <c r="L49" s="65"/>
      <c r="M49" s="65">
        <f>IF(OR('actions &amp; points'!F43=1,'actions &amp; points'!F43&gt;1),1,0)</f>
        <v>0</v>
      </c>
      <c r="N49" s="65">
        <f>IF(OR('actions &amp; points'!F43=1,'actions &amp; points'!F43&gt;1),1,0)</f>
        <v>0</v>
      </c>
      <c r="O49" s="65">
        <f>IF(OR('actions &amp; points'!F43=1,'actions &amp; points'!F43&gt;1),1,0)</f>
        <v>0</v>
      </c>
      <c r="P49" s="65"/>
    </row>
    <row r="50" spans="3:16" ht="12.75">
      <c r="C50" s="53" t="s">
        <v>109</v>
      </c>
      <c r="K50" s="63"/>
      <c r="L50" s="65"/>
      <c r="M50" s="65"/>
      <c r="N50" s="65"/>
      <c r="O50" s="65"/>
      <c r="P50" s="65"/>
    </row>
    <row r="51" spans="3:16" ht="12.75">
      <c r="C51" s="53" t="s">
        <v>68</v>
      </c>
      <c r="D51">
        <f>'swapa points'!L51</f>
        <v>0</v>
      </c>
      <c r="E51">
        <f>'swapa points'!M51</f>
        <v>0</v>
      </c>
      <c r="F51">
        <f>'swapa points'!N51</f>
        <v>0</v>
      </c>
      <c r="G51">
        <f>'swapa points'!O51</f>
        <v>0</v>
      </c>
      <c r="H51">
        <f>'swapa points'!P51</f>
        <v>0</v>
      </c>
      <c r="K51" s="63"/>
      <c r="L51" s="65"/>
      <c r="M51" s="65"/>
      <c r="N51" s="65"/>
      <c r="O51" s="65"/>
      <c r="P51" s="65"/>
    </row>
    <row r="52" spans="3:16" ht="12.75">
      <c r="C52" s="53" t="s">
        <v>109</v>
      </c>
      <c r="K52" s="63"/>
      <c r="L52" s="65"/>
      <c r="M52" s="65">
        <f>IF(OR('actions &amp; points'!F46=1,'actions &amp; points'!F46&gt;1),1,0)</f>
        <v>0</v>
      </c>
      <c r="N52" s="65">
        <f>IF(OR('actions &amp; points'!F46=1,'actions &amp; points'!F46&gt;1),1,0)</f>
        <v>0</v>
      </c>
      <c r="O52" s="65">
        <f>IF(OR('actions &amp; points'!F46=1,'actions &amp; points'!F46&gt;1),1,0)</f>
        <v>0</v>
      </c>
      <c r="P52" s="65"/>
    </row>
    <row r="53" spans="3:16" ht="24">
      <c r="C53" s="54" t="s">
        <v>69</v>
      </c>
      <c r="D53">
        <f>'swapa points'!L53</f>
        <v>0</v>
      </c>
      <c r="E53">
        <f>'swapa points'!M53</f>
        <v>0</v>
      </c>
      <c r="F53">
        <f>'swapa points'!N53</f>
        <v>0</v>
      </c>
      <c r="G53">
        <f>'swapa points'!O53</f>
        <v>0</v>
      </c>
      <c r="H53">
        <f>'swapa points'!P53</f>
        <v>0</v>
      </c>
      <c r="K53" s="63"/>
      <c r="L53" s="65"/>
      <c r="M53" s="65">
        <f>IF(OR('actions &amp; points'!F47=1,'actions &amp; points'!F47&gt;1),1,0)</f>
        <v>0</v>
      </c>
      <c r="N53" s="65">
        <f>IF(OR('actions &amp; points'!F47=1,'actions &amp; points'!F47&gt;1),1,0)</f>
        <v>0</v>
      </c>
      <c r="O53" s="65">
        <f>IF(OR('actions &amp; points'!F47=1,'actions &amp; points'!F47&gt;1),1,0)</f>
        <v>0</v>
      </c>
      <c r="P53" s="65"/>
    </row>
    <row r="54" spans="2:16" ht="24">
      <c r="B54" t="str">
        <f>'swapa points'!K54</f>
        <v>5.</v>
      </c>
      <c r="C54" s="49" t="s">
        <v>70</v>
      </c>
      <c r="D54">
        <f>'swapa points'!L54</f>
        <v>0</v>
      </c>
      <c r="E54">
        <f>'swapa points'!M54</f>
        <v>0</v>
      </c>
      <c r="F54">
        <f>'swapa points'!N54</f>
        <v>0</v>
      </c>
      <c r="G54">
        <f>'swapa points'!O54</f>
        <v>0</v>
      </c>
      <c r="H54">
        <f>'swapa points'!P54</f>
        <v>0</v>
      </c>
      <c r="K54" s="63" t="s">
        <v>81</v>
      </c>
      <c r="L54" s="65"/>
      <c r="M54" s="65">
        <f>IF(OR('actions &amp; points'!F48=1,'actions &amp; points'!F48&gt;1),1,0)</f>
        <v>0</v>
      </c>
      <c r="N54" s="65">
        <f>IF(OR('actions &amp; points'!F48=1,'actions &amp; points'!F48&gt;1),1,0)</f>
        <v>0</v>
      </c>
      <c r="O54" s="65"/>
      <c r="P54" s="65">
        <f>IF(OR('actions &amp; points'!F48=1,'actions &amp; points'!F48&gt;1),1,0)</f>
        <v>0</v>
      </c>
    </row>
    <row r="55" spans="2:16" ht="48">
      <c r="B55" t="str">
        <f>'swapa points'!K55</f>
        <v>6.</v>
      </c>
      <c r="C55" s="52" t="s">
        <v>133</v>
      </c>
      <c r="D55">
        <f>'swapa points'!L55</f>
        <v>0</v>
      </c>
      <c r="E55">
        <f>'swapa points'!M55</f>
        <v>0</v>
      </c>
      <c r="F55">
        <f>'swapa points'!N55</f>
        <v>0</v>
      </c>
      <c r="G55">
        <f>'swapa points'!O55</f>
        <v>0</v>
      </c>
      <c r="H55">
        <f>'swapa points'!P55</f>
        <v>0</v>
      </c>
      <c r="K55" s="63" t="s">
        <v>82</v>
      </c>
      <c r="L55" s="65"/>
      <c r="M55" s="65">
        <f>IF(OR('actions &amp; points'!F49=1,'actions &amp; points'!F49&gt;1),1,0)</f>
        <v>0</v>
      </c>
      <c r="N55" s="65">
        <f>IF(OR('actions &amp; points'!F49=1,'actions &amp; points'!F49&gt;1),1,0)</f>
        <v>0</v>
      </c>
      <c r="O55" s="65">
        <f>IF(OR('actions &amp; points'!F49=1,'actions &amp; points'!F49&gt;1),1,0)</f>
        <v>0</v>
      </c>
      <c r="P55" s="65">
        <f>IF(OR('actions &amp; points'!F49=1,'actions &amp; points'!F49&gt;1),1,0)</f>
        <v>0</v>
      </c>
    </row>
    <row r="56" spans="11:16" ht="12.75">
      <c r="K56" s="63"/>
      <c r="L56" s="65"/>
      <c r="M56" s="65"/>
      <c r="N56" s="65"/>
      <c r="O56" s="65"/>
      <c r="P56" s="65"/>
    </row>
    <row r="57" spans="11:16" ht="12.75">
      <c r="K57" s="63"/>
      <c r="L57" s="65"/>
      <c r="M57" s="65"/>
      <c r="N57" s="65"/>
      <c r="O57" s="65"/>
      <c r="P57" s="65"/>
    </row>
    <row r="58" spans="11:16" ht="12.75">
      <c r="K58" s="63"/>
      <c r="L58" s="65"/>
      <c r="M58" s="65"/>
      <c r="N58" s="65"/>
      <c r="O58" s="65"/>
      <c r="P58" s="65"/>
    </row>
    <row r="59" spans="11:16" ht="12.75">
      <c r="K59" s="63"/>
      <c r="L59" s="65"/>
      <c r="M59" s="65"/>
      <c r="N59" s="65"/>
      <c r="O59" s="65"/>
      <c r="P59" s="65"/>
    </row>
    <row r="60" spans="11:16" ht="12.75">
      <c r="K60" s="63"/>
      <c r="L60" s="65"/>
      <c r="M60" s="65"/>
      <c r="N60" s="65"/>
      <c r="O60" s="65"/>
      <c r="P60" s="65"/>
    </row>
    <row r="61" spans="3:16" ht="12.75">
      <c r="C61" s="51" t="s">
        <v>134</v>
      </c>
      <c r="K61" s="63"/>
      <c r="L61" s="65"/>
      <c r="M61" s="65"/>
      <c r="N61" s="65"/>
      <c r="O61" s="65"/>
      <c r="P61" s="65"/>
    </row>
    <row r="62" spans="2:16" ht="36">
      <c r="B62" t="str">
        <f>'swapa points'!K62</f>
        <v>1.</v>
      </c>
      <c r="C62" s="50" t="s">
        <v>48</v>
      </c>
      <c r="D62">
        <f>'swapa points'!L62</f>
        <v>0</v>
      </c>
      <c r="E62">
        <f>'swapa points'!M62</f>
        <v>0</v>
      </c>
      <c r="F62">
        <f>'swapa points'!N62</f>
        <v>0</v>
      </c>
      <c r="G62">
        <f>'swapa points'!O62</f>
        <v>0</v>
      </c>
      <c r="H62">
        <f>'swapa points'!P62</f>
        <v>0</v>
      </c>
      <c r="K62" s="66" t="s">
        <v>88</v>
      </c>
      <c r="L62" s="65"/>
      <c r="M62" s="65">
        <f>IF(OR('actions &amp; points'!F56=1,'actions &amp; points'!F56&gt;1),1,0)</f>
        <v>0</v>
      </c>
      <c r="N62" s="65">
        <f>IF(OR('actions &amp; points'!F56=1,'actions &amp; points'!F56&gt;1),1,0)</f>
        <v>0</v>
      </c>
      <c r="O62" s="65">
        <f>IF(OR('actions &amp; points'!F56=1,'actions &amp; points'!F56&gt;1),1,0)</f>
        <v>0</v>
      </c>
      <c r="P62" s="65">
        <f>IF(OR('actions &amp; points'!F56=1,'actions &amp; points'!F56&gt;1),1,0)</f>
        <v>0</v>
      </c>
    </row>
    <row r="63" spans="2:16" ht="24">
      <c r="B63" t="str">
        <f>'swapa points'!K63</f>
        <v>2.</v>
      </c>
      <c r="C63" s="50" t="s">
        <v>136</v>
      </c>
      <c r="D63">
        <f>'swapa points'!L63</f>
        <v>0</v>
      </c>
      <c r="E63">
        <f>'swapa points'!M63</f>
        <v>0</v>
      </c>
      <c r="F63">
        <f>'swapa points'!N63</f>
        <v>0</v>
      </c>
      <c r="G63">
        <f>'swapa points'!O63</f>
        <v>0</v>
      </c>
      <c r="H63">
        <f>'swapa points'!P63</f>
        <v>0</v>
      </c>
      <c r="K63" s="66" t="s">
        <v>78</v>
      </c>
      <c r="L63" s="65"/>
      <c r="M63" s="65">
        <f>IF(OR('actions &amp; points'!F57=1,'actions &amp; points'!F57&gt;1),1,0)</f>
        <v>0</v>
      </c>
      <c r="N63" s="65"/>
      <c r="O63" s="65">
        <f>IF(OR('actions &amp; points'!F57=1,'actions &amp; points'!F57&gt;1),1,0)</f>
        <v>0</v>
      </c>
      <c r="P63" s="65"/>
    </row>
    <row r="64" spans="2:16" ht="48">
      <c r="B64" t="str">
        <f>'swapa points'!K64</f>
        <v>3.</v>
      </c>
      <c r="C64" s="50" t="s">
        <v>101</v>
      </c>
      <c r="D64">
        <f>'swapa points'!L64</f>
        <v>0</v>
      </c>
      <c r="E64">
        <f>'swapa points'!M64</f>
        <v>0</v>
      </c>
      <c r="F64">
        <f>'swapa points'!N64</f>
        <v>0</v>
      </c>
      <c r="G64">
        <f>'swapa points'!O64</f>
        <v>0</v>
      </c>
      <c r="H64">
        <f>'swapa points'!P64</f>
        <v>0</v>
      </c>
      <c r="K64" s="66" t="s">
        <v>79</v>
      </c>
      <c r="L64" s="65"/>
      <c r="M64" s="65">
        <f>IF(OR('actions &amp; points'!F58=1,'actions &amp; points'!F58&gt;1),1,0)</f>
        <v>0</v>
      </c>
      <c r="N64" s="65">
        <f>IF(OR('actions &amp; points'!F58=1,'actions &amp; points'!F58&gt;1),1,0)</f>
        <v>0</v>
      </c>
      <c r="O64" s="65">
        <f>IF(OR('actions &amp; points'!F58=1,'actions &amp; points'!F58&gt;1),1,0)</f>
        <v>0</v>
      </c>
      <c r="P64" s="65">
        <f>IF(OR('actions &amp; points'!F58=1,'actions &amp; points'!F58&gt;1),1,0)</f>
        <v>0</v>
      </c>
    </row>
    <row r="65" spans="2:16" ht="48">
      <c r="B65" t="str">
        <f>'swapa points'!K65</f>
        <v>4.</v>
      </c>
      <c r="C65" s="50" t="s">
        <v>102</v>
      </c>
      <c r="D65">
        <f>'swapa points'!L65</f>
        <v>0</v>
      </c>
      <c r="E65">
        <f>'swapa points'!M65</f>
        <v>0</v>
      </c>
      <c r="F65">
        <f>'swapa points'!N65</f>
        <v>0</v>
      </c>
      <c r="G65">
        <f>'swapa points'!O65</f>
        <v>0</v>
      </c>
      <c r="H65">
        <f>'swapa points'!P65</f>
        <v>0</v>
      </c>
      <c r="K65" s="66" t="s">
        <v>80</v>
      </c>
      <c r="L65" s="65"/>
      <c r="M65" s="65">
        <f>IF(OR('actions &amp; points'!F59=1,'actions &amp; points'!F59&gt;1),1,0)</f>
        <v>0</v>
      </c>
      <c r="N65" s="65">
        <f>IF(OR('actions &amp; points'!F59=1,'actions &amp; points'!F59&gt;1),1,0)</f>
        <v>0</v>
      </c>
      <c r="O65" s="65">
        <f>IF(OR('actions &amp; points'!F59=1,'actions &amp; points'!F59&gt;1),1,0)</f>
        <v>0</v>
      </c>
      <c r="P65" s="65"/>
    </row>
    <row r="66" spans="11:16" ht="12.75">
      <c r="K66" s="63"/>
      <c r="L66" s="65"/>
      <c r="M66" s="65"/>
      <c r="N66" s="65"/>
      <c r="O66" s="65"/>
      <c r="P66" s="65"/>
    </row>
    <row r="67" spans="11:16" ht="12.75">
      <c r="K67" s="63"/>
      <c r="L67" s="65"/>
      <c r="M67" s="65"/>
      <c r="N67" s="65"/>
      <c r="O67" s="65"/>
      <c r="P67" s="65"/>
    </row>
    <row r="68" spans="11:16" ht="12.75">
      <c r="K68" s="63"/>
      <c r="L68" s="65"/>
      <c r="M68" s="65"/>
      <c r="N68" s="65"/>
      <c r="O68" s="65"/>
      <c r="P68" s="65"/>
    </row>
    <row r="69" spans="11:16" ht="12.75">
      <c r="K69" s="63"/>
      <c r="L69" s="65"/>
      <c r="M69" s="65"/>
      <c r="N69" s="65"/>
      <c r="O69" s="65"/>
      <c r="P69" s="65"/>
    </row>
    <row r="70" spans="3:16" ht="12.75">
      <c r="C70" s="51" t="s">
        <v>2</v>
      </c>
      <c r="K70" s="63"/>
      <c r="L70" s="65"/>
      <c r="M70" s="65"/>
      <c r="N70" s="65"/>
      <c r="O70" s="65"/>
      <c r="P70" s="65"/>
    </row>
    <row r="71" spans="2:16" ht="24">
      <c r="B71" t="str">
        <f>'swapa points'!K71</f>
        <v>1.</v>
      </c>
      <c r="C71" s="49" t="s">
        <v>103</v>
      </c>
      <c r="D71">
        <f>'swapa points'!L71</f>
        <v>0</v>
      </c>
      <c r="E71">
        <f>'swapa points'!M71</f>
        <v>0</v>
      </c>
      <c r="F71">
        <f>'swapa points'!N71</f>
        <v>0</v>
      </c>
      <c r="G71">
        <f>'swapa points'!O71</f>
        <v>0</v>
      </c>
      <c r="H71">
        <f>'swapa points'!P71</f>
        <v>0</v>
      </c>
      <c r="K71" s="63" t="s">
        <v>88</v>
      </c>
      <c r="L71" s="65">
        <f>IF(OR('actions &amp; points'!F66=1,'actions &amp; points'!F66&gt;1),1,0)</f>
        <v>0</v>
      </c>
      <c r="M71" s="65">
        <f>IF(OR('actions &amp; points'!F66=1,'actions &amp; points'!F66&gt;1),1,0)</f>
        <v>0</v>
      </c>
      <c r="N71" s="65">
        <f>IF(OR('actions &amp; points'!F66=1,'actions &amp; points'!F66&gt;1),1,0)</f>
        <v>0</v>
      </c>
      <c r="O71" s="65">
        <f>IF(OR('actions &amp; points'!F66=1,'actions &amp; points'!F66&gt;1),1,0)</f>
        <v>0</v>
      </c>
      <c r="P71" s="65"/>
    </row>
    <row r="72" spans="2:16" ht="36">
      <c r="B72" t="str">
        <f>'swapa points'!K72</f>
        <v>2.</v>
      </c>
      <c r="C72" s="49" t="s">
        <v>104</v>
      </c>
      <c r="D72">
        <f>'swapa points'!L72</f>
        <v>0</v>
      </c>
      <c r="E72">
        <f>'swapa points'!M72</f>
        <v>0</v>
      </c>
      <c r="F72">
        <f>'swapa points'!N72</f>
        <v>0</v>
      </c>
      <c r="G72">
        <f>'swapa points'!O72</f>
        <v>0</v>
      </c>
      <c r="H72">
        <f>'swapa points'!P72</f>
        <v>0</v>
      </c>
      <c r="K72" s="63" t="s">
        <v>78</v>
      </c>
      <c r="L72" s="65"/>
      <c r="M72" s="65">
        <f>IF(OR('actions &amp; points'!F67=1,'actions &amp; points'!F67&gt;1),1,0)</f>
        <v>0</v>
      </c>
      <c r="N72" s="65">
        <f>IF(OR('actions &amp; points'!F67=1,'actions &amp; points'!F67&gt;1),1,0)</f>
        <v>0</v>
      </c>
      <c r="O72" s="65"/>
      <c r="P72" s="65"/>
    </row>
    <row r="73" spans="2:16" ht="36">
      <c r="B73" t="str">
        <f>'swapa points'!K73</f>
        <v>3.</v>
      </c>
      <c r="C73" s="49" t="s">
        <v>50</v>
      </c>
      <c r="D73">
        <f>'swapa points'!L73</f>
        <v>0</v>
      </c>
      <c r="E73">
        <f>'swapa points'!M73</f>
        <v>0</v>
      </c>
      <c r="F73">
        <f>'swapa points'!N73</f>
        <v>0</v>
      </c>
      <c r="G73">
        <f>'swapa points'!O73</f>
        <v>0</v>
      </c>
      <c r="H73">
        <f>'swapa points'!P73</f>
        <v>0</v>
      </c>
      <c r="K73" s="63" t="s">
        <v>79</v>
      </c>
      <c r="L73" s="65"/>
      <c r="M73" s="65">
        <f>IF(OR('actions &amp; points'!F68=1,'actions &amp; points'!F68&gt;1),1,0)</f>
        <v>0</v>
      </c>
      <c r="N73" s="65">
        <f>IF(OR('actions &amp; points'!F68=1,'actions &amp; points'!F68&gt;1),1,0)</f>
        <v>0</v>
      </c>
      <c r="O73" s="65"/>
      <c r="P73" s="65"/>
    </row>
    <row r="74" spans="2:16" ht="48">
      <c r="B74" t="str">
        <f>'swapa points'!K74</f>
        <v>4.</v>
      </c>
      <c r="C74" s="49" t="s">
        <v>51</v>
      </c>
      <c r="D74">
        <f>'swapa points'!L74</f>
        <v>0</v>
      </c>
      <c r="E74">
        <f>'swapa points'!M74</f>
        <v>0</v>
      </c>
      <c r="F74">
        <f>'swapa points'!N74</f>
        <v>0</v>
      </c>
      <c r="G74">
        <f>'swapa points'!O74</f>
        <v>0</v>
      </c>
      <c r="H74">
        <f>'swapa points'!P74</f>
        <v>0</v>
      </c>
      <c r="K74" s="63" t="s">
        <v>80</v>
      </c>
      <c r="L74" s="65"/>
      <c r="M74" s="65">
        <f>IF(OR('actions &amp; points'!F69=1,'actions &amp; points'!F69&gt;1),1,0)</f>
        <v>0</v>
      </c>
      <c r="N74" s="65">
        <f>IF(OR('actions &amp; points'!F69=1,'actions &amp; points'!F69&gt;1),1,0)</f>
        <v>0</v>
      </c>
      <c r="O74" s="65">
        <f>IF(OR('actions &amp; points'!F69=1,'actions &amp; points'!F69&gt;1),1,0)</f>
        <v>0</v>
      </c>
      <c r="P74" s="65">
        <f>IF(OR('actions &amp; points'!F69=1,'actions &amp; points'!F69&gt;1),1,0)</f>
        <v>0</v>
      </c>
    </row>
    <row r="75" spans="2:16" ht="36">
      <c r="B75" t="str">
        <f>'swapa points'!K75</f>
        <v>5.</v>
      </c>
      <c r="C75" s="49" t="s">
        <v>52</v>
      </c>
      <c r="D75">
        <f>'swapa points'!L75</f>
        <v>0</v>
      </c>
      <c r="E75">
        <f>'swapa points'!M75</f>
        <v>0</v>
      </c>
      <c r="F75">
        <f>'swapa points'!N75</f>
        <v>0</v>
      </c>
      <c r="G75">
        <f>'swapa points'!O75</f>
        <v>0</v>
      </c>
      <c r="H75">
        <f>'swapa points'!P75</f>
        <v>0</v>
      </c>
      <c r="K75" s="63" t="s">
        <v>81</v>
      </c>
      <c r="L75" s="65"/>
      <c r="M75" s="65">
        <f>IF(OR('actions &amp; points'!F70=1,'actions &amp; points'!F70&gt;1),1,0)</f>
        <v>0</v>
      </c>
      <c r="N75" s="65">
        <f>IF(OR('actions &amp; points'!F70=1,'actions &amp; points'!F70&gt;1),1,0)</f>
        <v>0</v>
      </c>
      <c r="O75" s="65">
        <f>IF(OR('actions &amp; points'!F70=1,'actions &amp; points'!F70&gt;1),1,0)</f>
        <v>0</v>
      </c>
      <c r="P75" s="65">
        <f>IF(OR('actions &amp; points'!F70=1,'actions &amp; points'!F70&gt;1),1,0)</f>
        <v>0</v>
      </c>
    </row>
    <row r="76" spans="2:16" ht="60">
      <c r="B76" t="str">
        <f>'swapa points'!K76</f>
        <v>6.</v>
      </c>
      <c r="C76" s="49" t="s">
        <v>53</v>
      </c>
      <c r="D76">
        <f>'swapa points'!L76</f>
        <v>0</v>
      </c>
      <c r="E76">
        <f>'swapa points'!M76</f>
        <v>0</v>
      </c>
      <c r="F76">
        <f>'swapa points'!N76</f>
        <v>0</v>
      </c>
      <c r="G76">
        <f>'swapa points'!O76</f>
        <v>0</v>
      </c>
      <c r="H76">
        <f>'swapa points'!P76</f>
        <v>0</v>
      </c>
      <c r="K76" s="63" t="s">
        <v>82</v>
      </c>
      <c r="L76" s="65"/>
      <c r="M76" s="65">
        <f>IF(OR('actions &amp; points'!F71=1,'actions &amp; points'!F71&gt;1),1,0)</f>
        <v>0</v>
      </c>
      <c r="N76" s="65">
        <f>IF(OR('actions &amp; points'!F71=1,'actions &amp; points'!F71&gt;1),1,0)</f>
        <v>0</v>
      </c>
      <c r="O76" s="65">
        <f>IF(OR('actions &amp; points'!F71=1,'actions &amp; points'!F71&gt;1),1,0)</f>
        <v>0</v>
      </c>
      <c r="P76" s="65">
        <f>IF(OR('actions &amp; points'!F71=1,'actions &amp; points'!F71&gt;1),1,0)</f>
        <v>0</v>
      </c>
    </row>
    <row r="77" spans="2:16" ht="60">
      <c r="B77" t="str">
        <f>'swapa points'!K77</f>
        <v>7,</v>
      </c>
      <c r="C77" s="49" t="s">
        <v>114</v>
      </c>
      <c r="D77">
        <f>'swapa points'!L77</f>
        <v>0</v>
      </c>
      <c r="E77">
        <f>'swapa points'!M77</f>
        <v>0</v>
      </c>
      <c r="F77">
        <f>'swapa points'!N77</f>
        <v>0</v>
      </c>
      <c r="G77">
        <f>'swapa points'!O77</f>
        <v>0</v>
      </c>
      <c r="H77">
        <f>'swapa points'!P77</f>
        <v>0</v>
      </c>
      <c r="K77" s="63" t="s">
        <v>90</v>
      </c>
      <c r="L77" s="65"/>
      <c r="M77" s="65">
        <f>IF(OR('actions &amp; points'!F72=1,'actions &amp; points'!F72&gt;1),1,0)</f>
        <v>0</v>
      </c>
      <c r="N77" s="65">
        <f>IF(OR('actions &amp; points'!F72=1,'actions &amp; points'!F72&gt;1),1,0)</f>
        <v>0</v>
      </c>
      <c r="O77" s="65">
        <f>IF(OR('actions &amp; points'!F72=1,'actions &amp; points'!F72&gt;1),1,0)</f>
        <v>0</v>
      </c>
      <c r="P77" s="65">
        <f>IF(OR('actions &amp; points'!F72=1,'actions &amp; points'!F72&gt;1),1,0)</f>
        <v>0</v>
      </c>
    </row>
    <row r="78" spans="2:16" ht="48">
      <c r="B78" t="str">
        <f>'swapa points'!K78</f>
        <v>8.</v>
      </c>
      <c r="C78" s="49" t="s">
        <v>115</v>
      </c>
      <c r="D78">
        <f>'swapa points'!L78</f>
        <v>0</v>
      </c>
      <c r="E78">
        <f>'swapa points'!M78</f>
        <v>0</v>
      </c>
      <c r="F78">
        <f>'swapa points'!N78</f>
        <v>0</v>
      </c>
      <c r="G78">
        <f>'swapa points'!O78</f>
        <v>0</v>
      </c>
      <c r="H78">
        <f>'swapa points'!P78</f>
        <v>0</v>
      </c>
      <c r="K78" s="63" t="s">
        <v>84</v>
      </c>
      <c r="L78" s="65"/>
      <c r="M78" s="65">
        <f>IF(OR('actions &amp; points'!F73=1,'actions &amp; points'!F73&gt;1),1,0)</f>
        <v>0</v>
      </c>
      <c r="N78" s="65">
        <f>IF(OR('actions &amp; points'!F73=1,'actions &amp; points'!F73&gt;1),1,0)</f>
        <v>0</v>
      </c>
      <c r="O78" s="65">
        <f>IF(OR('actions &amp; points'!F73=1,'actions &amp; points'!F73&gt;1),1,0)</f>
        <v>0</v>
      </c>
      <c r="P78" s="65">
        <f>IF(OR('actions &amp; points'!F73=1,'actions &amp; points'!F73&gt;1),1,0)</f>
        <v>0</v>
      </c>
    </row>
    <row r="79" spans="2:16" ht="24">
      <c r="B79" t="str">
        <f>'swapa points'!K79</f>
        <v>9.</v>
      </c>
      <c r="C79" s="49" t="s">
        <v>116</v>
      </c>
      <c r="D79">
        <f>'swapa points'!L79</f>
        <v>0</v>
      </c>
      <c r="E79">
        <f>'swapa points'!M79</f>
        <v>0</v>
      </c>
      <c r="F79">
        <f>'swapa points'!N79</f>
        <v>0</v>
      </c>
      <c r="G79">
        <f>'swapa points'!O79</f>
        <v>0</v>
      </c>
      <c r="H79">
        <f>'swapa points'!P79</f>
        <v>0</v>
      </c>
      <c r="K79" s="63" t="s">
        <v>85</v>
      </c>
      <c r="L79" s="65"/>
      <c r="M79" s="65">
        <f>IF(OR('actions &amp; points'!F74=1,'actions &amp; points'!F74&gt;1),1,0)</f>
        <v>0</v>
      </c>
      <c r="N79" s="65">
        <f>IF(OR('actions &amp; points'!F74=1,'actions &amp; points'!F74&gt;1),1,0)</f>
        <v>0</v>
      </c>
      <c r="O79" s="65">
        <f>IF(OR('actions &amp; points'!F74=1,'actions &amp; points'!F74&gt;1),1,0)</f>
        <v>0</v>
      </c>
      <c r="P79" s="65">
        <f>IF(OR('actions &amp; points'!F74=1,'actions &amp; points'!F74&gt;1),1,0)</f>
        <v>0</v>
      </c>
    </row>
    <row r="80" spans="2:16" ht="48">
      <c r="B80" t="str">
        <f>'swapa points'!K80</f>
        <v>10.</v>
      </c>
      <c r="C80" s="55" t="s">
        <v>117</v>
      </c>
      <c r="D80">
        <f>'swapa points'!L80</f>
        <v>0</v>
      </c>
      <c r="E80">
        <f>'swapa points'!M80</f>
        <v>0</v>
      </c>
      <c r="F80">
        <f>'swapa points'!N80</f>
        <v>0</v>
      </c>
      <c r="G80">
        <f>'swapa points'!O80</f>
        <v>0</v>
      </c>
      <c r="H80">
        <f>'swapa points'!P80</f>
        <v>0</v>
      </c>
      <c r="K80" s="63" t="s">
        <v>86</v>
      </c>
      <c r="L80" s="65"/>
      <c r="M80" s="65">
        <f>IF(OR('actions &amp; points'!F75=1,'actions &amp; points'!F75&gt;1),1,0)</f>
        <v>0</v>
      </c>
      <c r="N80" s="65">
        <f>IF(OR('actions &amp; points'!F75=1,'actions &amp; points'!F75&gt;1),1,0)</f>
        <v>0</v>
      </c>
      <c r="O80" s="65">
        <f>IF(OR('actions &amp; points'!F75=1,'actions &amp; points'!F75&gt;1),1,0)</f>
        <v>0</v>
      </c>
      <c r="P80" s="65">
        <f>IF(OR('actions &amp; points'!F75=1,'actions &amp; points'!F75&gt;1),1,0)</f>
        <v>0</v>
      </c>
    </row>
    <row r="81" spans="2:16" ht="24">
      <c r="B81" t="str">
        <f>'swapa points'!K81</f>
        <v>11.</v>
      </c>
      <c r="C81" s="49" t="s">
        <v>16</v>
      </c>
      <c r="D81">
        <f>'swapa points'!L81</f>
        <v>0</v>
      </c>
      <c r="E81">
        <f>'swapa points'!M81</f>
        <v>0</v>
      </c>
      <c r="F81">
        <f>'swapa points'!N81</f>
        <v>0</v>
      </c>
      <c r="G81">
        <f>'swapa points'!O81</f>
        <v>0</v>
      </c>
      <c r="H81">
        <f>'swapa points'!P81</f>
        <v>0</v>
      </c>
      <c r="K81" s="63" t="s">
        <v>87</v>
      </c>
      <c r="L81" s="65"/>
      <c r="M81" s="65">
        <f>IF(OR('actions &amp; points'!F76=1,'actions &amp; points'!F76&gt;1),1,0)</f>
        <v>0</v>
      </c>
      <c r="N81" s="65">
        <f>IF(OR('actions &amp; points'!F76=1,'actions &amp; points'!F76&gt;1),1,0)</f>
        <v>0</v>
      </c>
      <c r="O81" s="65">
        <f>IF(OR('actions &amp; points'!F76=1,'actions &amp; points'!F76&gt;1),1,0)</f>
        <v>0</v>
      </c>
      <c r="P81" s="65">
        <f>IF(OR('actions &amp; points'!F76=1,'actions &amp; points'!F76&gt;1),1,0)</f>
        <v>0</v>
      </c>
    </row>
    <row r="82" spans="2:16" ht="36">
      <c r="B82" t="str">
        <f>'swapa points'!K82</f>
        <v>12.</v>
      </c>
      <c r="C82" s="50" t="s">
        <v>118</v>
      </c>
      <c r="D82">
        <f>'swapa points'!L82</f>
        <v>0</v>
      </c>
      <c r="E82">
        <f>'swapa points'!M82</f>
        <v>0</v>
      </c>
      <c r="F82">
        <f>'swapa points'!N82</f>
        <v>0</v>
      </c>
      <c r="G82">
        <f>'swapa points'!O82</f>
        <v>0</v>
      </c>
      <c r="H82">
        <f>'swapa points'!P82</f>
        <v>0</v>
      </c>
      <c r="K82" s="66" t="s">
        <v>91</v>
      </c>
      <c r="L82" s="65"/>
      <c r="M82" s="65">
        <f>IF(OR('actions &amp; points'!F77=1,'actions &amp; points'!F77&gt;1),1,0)</f>
        <v>0</v>
      </c>
      <c r="N82" s="65">
        <f>IF(OR('actions &amp; points'!F77=1,'actions &amp; points'!F77&gt;1),1,0)</f>
        <v>0</v>
      </c>
      <c r="O82" s="65">
        <f>IF(OR('actions &amp; points'!F77=1,'actions &amp; points'!F77&gt;1),1,0)</f>
        <v>0</v>
      </c>
      <c r="P82" s="65">
        <f>IF(OR('actions &amp; points'!F77=1,'actions &amp; points'!F77&gt;1),1,0)</f>
        <v>0</v>
      </c>
    </row>
    <row r="83" spans="11:16" ht="12.75">
      <c r="K83" s="63"/>
      <c r="L83" s="65"/>
      <c r="M83" s="65"/>
      <c r="N83" s="65"/>
      <c r="O83" s="65"/>
      <c r="P83" s="65"/>
    </row>
    <row r="84" spans="11:16" ht="12.75">
      <c r="K84" s="63"/>
      <c r="L84" s="65"/>
      <c r="M84" s="65"/>
      <c r="N84" s="65"/>
      <c r="O84" s="65"/>
      <c r="P84" s="65"/>
    </row>
    <row r="85" spans="11:16" ht="12.75">
      <c r="K85" s="63"/>
      <c r="L85" s="65"/>
      <c r="M85" s="65"/>
      <c r="N85" s="65"/>
      <c r="O85" s="65"/>
      <c r="P85" s="65"/>
    </row>
    <row r="86" spans="11:16" ht="12.75">
      <c r="K86" s="63"/>
      <c r="L86" s="65"/>
      <c r="M86" s="65"/>
      <c r="N86" s="65"/>
      <c r="O86" s="65"/>
      <c r="P86" s="65"/>
    </row>
    <row r="87" spans="11:16" ht="12.75">
      <c r="K87" s="63"/>
      <c r="L87" s="65"/>
      <c r="M87" s="65"/>
      <c r="N87" s="65"/>
      <c r="O87" s="65"/>
      <c r="P87" s="65"/>
    </row>
    <row r="88" spans="11:16" ht="12.75">
      <c r="K88" s="63"/>
      <c r="L88" s="65"/>
      <c r="M88" s="65"/>
      <c r="N88" s="65"/>
      <c r="O88" s="65"/>
      <c r="P88" s="65"/>
    </row>
    <row r="89" spans="11:16" ht="12.75">
      <c r="K89" s="63"/>
      <c r="L89" s="65"/>
      <c r="M89" s="65"/>
      <c r="N89" s="65"/>
      <c r="O89" s="65"/>
      <c r="P89" s="65"/>
    </row>
    <row r="90" spans="11:16" ht="12.75">
      <c r="K90" s="63"/>
      <c r="L90" s="65"/>
      <c r="M90" s="65"/>
      <c r="N90" s="65"/>
      <c r="O90" s="65"/>
      <c r="P90" s="65"/>
    </row>
    <row r="91" spans="11:16" ht="12.75">
      <c r="K91" s="63"/>
      <c r="L91" s="65"/>
      <c r="M91" s="65"/>
      <c r="N91" s="65"/>
      <c r="O91" s="65"/>
      <c r="P91" s="65"/>
    </row>
    <row r="92" spans="11:16" ht="12.75">
      <c r="K92" s="63"/>
      <c r="L92" s="65"/>
      <c r="M92" s="65"/>
      <c r="N92" s="65"/>
      <c r="O92" s="65"/>
      <c r="P92" s="65"/>
    </row>
    <row r="93" spans="11:16" ht="12.75">
      <c r="K93" s="63"/>
      <c r="L93" s="65"/>
      <c r="M93" s="65"/>
      <c r="N93" s="65"/>
      <c r="O93" s="65"/>
      <c r="P93" s="65"/>
    </row>
    <row r="94" spans="11:16" ht="12.75">
      <c r="K94" s="63"/>
      <c r="L94" s="65"/>
      <c r="M94" s="65"/>
      <c r="N94" s="65"/>
      <c r="O94" s="65"/>
      <c r="P94" s="65"/>
    </row>
    <row r="95" spans="11:16" ht="12.75">
      <c r="K95" s="63"/>
      <c r="L95" s="65"/>
      <c r="M95" s="65"/>
      <c r="N95" s="65"/>
      <c r="O95" s="65"/>
      <c r="P95" s="65"/>
    </row>
    <row r="96" spans="11:16" ht="12.75">
      <c r="K96" s="63"/>
      <c r="L96" s="65"/>
      <c r="M96" s="65"/>
      <c r="N96" s="65"/>
      <c r="O96" s="65"/>
      <c r="P96" s="65"/>
    </row>
    <row r="97" spans="11:16" ht="12.75">
      <c r="K97" s="63"/>
      <c r="L97" s="65"/>
      <c r="M97" s="65"/>
      <c r="N97" s="65"/>
      <c r="O97" s="65"/>
      <c r="P97" s="65"/>
    </row>
    <row r="98" spans="11:16" ht="12.75">
      <c r="K98" s="63"/>
      <c r="L98" s="65"/>
      <c r="M98" s="65"/>
      <c r="N98" s="65"/>
      <c r="O98" s="65"/>
      <c r="P98" s="65"/>
    </row>
    <row r="99" spans="11:16" ht="12.75">
      <c r="K99" s="63"/>
      <c r="L99" s="65"/>
      <c r="M99" s="65"/>
      <c r="N99" s="65"/>
      <c r="O99" s="65"/>
      <c r="P99" s="65"/>
    </row>
    <row r="100" spans="3:16" ht="12.75">
      <c r="C100" s="51" t="s">
        <v>119</v>
      </c>
      <c r="K100" s="63"/>
      <c r="L100" s="65"/>
      <c r="M100" s="65"/>
      <c r="N100" s="65"/>
      <c r="O100" s="65"/>
      <c r="P100" s="65"/>
    </row>
    <row r="101" spans="2:16" ht="48">
      <c r="B101" t="str">
        <f>'swapa points'!K101</f>
        <v>1.</v>
      </c>
      <c r="C101" s="49" t="s">
        <v>60</v>
      </c>
      <c r="D101">
        <f>'swapa points'!L101</f>
        <v>0</v>
      </c>
      <c r="E101">
        <f>'swapa points'!M101</f>
        <v>0</v>
      </c>
      <c r="F101">
        <f>'swapa points'!N101</f>
        <v>0</v>
      </c>
      <c r="G101">
        <f>'swapa points'!O101</f>
        <v>0</v>
      </c>
      <c r="H101">
        <f>'swapa points'!P101</f>
        <v>0</v>
      </c>
      <c r="K101" s="63" t="s">
        <v>88</v>
      </c>
      <c r="L101" s="65">
        <f>IF(OR('actions &amp; points'!F84=1,'actions &amp; points'!F84&gt;1),1,0)</f>
        <v>0</v>
      </c>
      <c r="M101" s="65">
        <f>IF(OR('actions &amp; points'!F84=1,'actions &amp; points'!F84&gt;1),1,0)</f>
        <v>0</v>
      </c>
      <c r="N101" s="65">
        <f>IF(OR('actions &amp; points'!F84=1,'actions &amp; points'!F84&gt;1),1,0)</f>
        <v>0</v>
      </c>
      <c r="O101" s="65"/>
      <c r="P101" s="65"/>
    </row>
    <row r="102" spans="2:16" ht="12.75">
      <c r="B102" t="str">
        <f>'swapa points'!K102</f>
        <v>2.</v>
      </c>
      <c r="C102" s="49" t="s">
        <v>61</v>
      </c>
      <c r="D102">
        <f>'swapa points'!L102</f>
        <v>0</v>
      </c>
      <c r="E102">
        <f>'swapa points'!M102</f>
        <v>0</v>
      </c>
      <c r="F102">
        <f>'swapa points'!N102</f>
        <v>0</v>
      </c>
      <c r="G102">
        <f>'swapa points'!O102</f>
        <v>0</v>
      </c>
      <c r="H102">
        <f>'swapa points'!P102</f>
        <v>0</v>
      </c>
      <c r="K102" s="63" t="s">
        <v>78</v>
      </c>
      <c r="L102" s="65"/>
      <c r="M102" s="65"/>
      <c r="N102" s="65"/>
      <c r="O102" s="65"/>
      <c r="P102" s="65"/>
    </row>
    <row r="103" spans="2:16" ht="24">
      <c r="B103" t="str">
        <f>'swapa points'!K103</f>
        <v> </v>
      </c>
      <c r="C103" s="53" t="s">
        <v>62</v>
      </c>
      <c r="D103">
        <f>'swapa points'!L103</f>
        <v>0</v>
      </c>
      <c r="E103">
        <f>'swapa points'!M103</f>
        <v>0</v>
      </c>
      <c r="F103">
        <f>'swapa points'!N103</f>
        <v>0</v>
      </c>
      <c r="G103">
        <f>'swapa points'!O103</f>
        <v>0</v>
      </c>
      <c r="H103">
        <f>'swapa points'!P103</f>
        <v>0</v>
      </c>
      <c r="K103" s="63" t="s">
        <v>72</v>
      </c>
      <c r="L103" s="65">
        <f>IF(OR('actions &amp; points'!F86=1,'actions &amp; points'!F86&gt;1),1,0)</f>
        <v>0</v>
      </c>
      <c r="M103" s="65">
        <f>IF(OR('actions &amp; points'!F86=1,'actions &amp; points'!F86&gt;1),1,0)</f>
        <v>0</v>
      </c>
      <c r="N103" s="65">
        <f>IF(OR('actions &amp; points'!F86=1,'actions &amp; points'!F86&gt;1),1,0)</f>
        <v>0</v>
      </c>
      <c r="O103" s="65"/>
      <c r="P103" s="65"/>
    </row>
    <row r="104" spans="2:16" ht="12.75">
      <c r="B104" t="s">
        <v>72</v>
      </c>
      <c r="C104" s="53" t="s">
        <v>63</v>
      </c>
      <c r="K104" s="63"/>
      <c r="L104" s="65"/>
      <c r="M104" s="65"/>
      <c r="N104" s="65"/>
      <c r="O104" s="65"/>
      <c r="P104" s="65"/>
    </row>
    <row r="105" spans="3:16" ht="24">
      <c r="C105" s="53" t="s">
        <v>64</v>
      </c>
      <c r="D105">
        <f>'swapa points'!L105</f>
        <v>0</v>
      </c>
      <c r="E105">
        <f>'swapa points'!M105</f>
        <v>0</v>
      </c>
      <c r="F105">
        <f>'swapa points'!N105</f>
        <v>0</v>
      </c>
      <c r="G105">
        <f>'swapa points'!O105</f>
        <v>0</v>
      </c>
      <c r="H105">
        <f>'swapa points'!P105</f>
        <v>0</v>
      </c>
      <c r="K105" s="63"/>
      <c r="L105" s="65">
        <f>IF(OR('actions &amp; points'!F88=1,'actions &amp; points'!F88&gt;1),1,0)</f>
        <v>0</v>
      </c>
      <c r="M105" s="65">
        <f>IF(OR('actions &amp; points'!F88=1,'actions &amp; points'!F88&gt;1),1,0)</f>
        <v>0</v>
      </c>
      <c r="N105" s="65">
        <f>IF(OR('actions &amp; points'!F88=1,'actions &amp; points'!F88&gt;1),1,0)</f>
        <v>0</v>
      </c>
      <c r="O105" s="65"/>
      <c r="P105" s="65"/>
    </row>
    <row r="106" spans="3:16" ht="12.75">
      <c r="C106" s="53" t="s">
        <v>63</v>
      </c>
      <c r="K106" s="63"/>
      <c r="L106" s="65"/>
      <c r="M106" s="65"/>
      <c r="N106" s="65"/>
      <c r="O106" s="65"/>
      <c r="P106" s="65"/>
    </row>
    <row r="107" spans="3:16" ht="24">
      <c r="C107" s="53" t="s">
        <v>30</v>
      </c>
      <c r="D107">
        <f>'swapa points'!L107</f>
        <v>0</v>
      </c>
      <c r="E107">
        <f>'swapa points'!M107</f>
        <v>0</v>
      </c>
      <c r="F107">
        <f>'swapa points'!N107</f>
        <v>0</v>
      </c>
      <c r="G107">
        <f>'swapa points'!O107</f>
        <v>0</v>
      </c>
      <c r="H107">
        <f>'swapa points'!P107</f>
        <v>0</v>
      </c>
      <c r="K107" s="63"/>
      <c r="L107" s="65">
        <f>IF(OR('actions &amp; points'!F90=1,'actions &amp; points'!F90&gt;1),1,0)</f>
        <v>0</v>
      </c>
      <c r="M107" s="65">
        <f>IF(OR('actions &amp; points'!F90=1,'actions &amp; points'!F90&gt;1),1,0)</f>
        <v>0</v>
      </c>
      <c r="N107" s="65">
        <f>IF(OR('actions &amp; points'!F90=1,'actions &amp; points'!F90&gt;1),1,0)</f>
        <v>0</v>
      </c>
      <c r="O107" s="65"/>
      <c r="P107" s="65"/>
    </row>
    <row r="108" spans="3:16" ht="12.75">
      <c r="C108" s="53" t="s">
        <v>63</v>
      </c>
      <c r="K108" s="63"/>
      <c r="L108" s="65"/>
      <c r="M108" s="65"/>
      <c r="N108" s="65"/>
      <c r="O108" s="65"/>
      <c r="P108" s="65"/>
    </row>
    <row r="109" spans="3:16" ht="24">
      <c r="C109" s="53" t="s">
        <v>31</v>
      </c>
      <c r="D109">
        <f>'swapa points'!L109</f>
        <v>0</v>
      </c>
      <c r="E109">
        <f>'swapa points'!M109</f>
        <v>0</v>
      </c>
      <c r="F109">
        <f>'swapa points'!N109</f>
        <v>0</v>
      </c>
      <c r="G109">
        <f>'swapa points'!O109</f>
        <v>0</v>
      </c>
      <c r="H109">
        <f>'swapa points'!P109</f>
        <v>0</v>
      </c>
      <c r="K109" s="63"/>
      <c r="L109" s="65"/>
      <c r="M109" s="65">
        <f>IF(OR('actions &amp; points'!F92=1,'actions &amp; points'!F92&gt;1),1,0)</f>
        <v>0</v>
      </c>
      <c r="N109" s="65">
        <f>IF(OR('actions &amp; points'!F92=1,'actions &amp; points'!F92&gt;1),1,0)</f>
        <v>0</v>
      </c>
      <c r="O109" s="65"/>
      <c r="P109" s="65"/>
    </row>
    <row r="110" spans="3:16" ht="12.75">
      <c r="C110" s="53" t="s">
        <v>63</v>
      </c>
      <c r="K110" s="63"/>
      <c r="L110" s="65"/>
      <c r="M110" s="65"/>
      <c r="N110" s="65"/>
      <c r="O110" s="65"/>
      <c r="P110" s="65"/>
    </row>
    <row r="111" spans="3:16" ht="48">
      <c r="C111" s="53" t="s">
        <v>32</v>
      </c>
      <c r="D111">
        <f>'swapa points'!L111</f>
        <v>0</v>
      </c>
      <c r="E111">
        <f>'swapa points'!M111</f>
        <v>0</v>
      </c>
      <c r="F111">
        <f>'swapa points'!N111</f>
        <v>0</v>
      </c>
      <c r="G111">
        <f>'swapa points'!O111</f>
        <v>0</v>
      </c>
      <c r="H111">
        <f>'swapa points'!P111</f>
        <v>0</v>
      </c>
      <c r="K111" s="63"/>
      <c r="L111" s="65"/>
      <c r="M111" s="65">
        <f>IF(OR('actions &amp; points'!F94=1,'actions &amp; points'!F94&gt;1),1,0)</f>
        <v>0</v>
      </c>
      <c r="N111" s="65">
        <f>IF(OR('actions &amp; points'!F94=1,'actions &amp; points'!F94&gt;1),1,0)</f>
        <v>0</v>
      </c>
      <c r="O111" s="65"/>
      <c r="P111" s="65"/>
    </row>
    <row r="112" spans="2:16" ht="24">
      <c r="B112" t="str">
        <f>'swapa points'!K112</f>
        <v>3.</v>
      </c>
      <c r="C112" s="49" t="s">
        <v>33</v>
      </c>
      <c r="D112">
        <f>'swapa points'!L112</f>
        <v>0</v>
      </c>
      <c r="E112">
        <f>'swapa points'!M112</f>
        <v>0</v>
      </c>
      <c r="F112">
        <f>'swapa points'!N112</f>
        <v>0</v>
      </c>
      <c r="G112">
        <f>'swapa points'!O112</f>
        <v>0</v>
      </c>
      <c r="H112">
        <f>'swapa points'!P112</f>
        <v>0</v>
      </c>
      <c r="K112" s="63" t="s">
        <v>79</v>
      </c>
      <c r="L112" s="65"/>
      <c r="M112" s="65">
        <f>IF(OR('actions &amp; points'!F95=1,'actions &amp; points'!F95&gt;1),1,0)</f>
        <v>0</v>
      </c>
      <c r="N112" s="65">
        <f>IF(OR('actions &amp; points'!F95=1,'actions &amp; points'!F95&gt;1),1,0)</f>
        <v>0</v>
      </c>
      <c r="O112" s="65"/>
      <c r="P112" s="65"/>
    </row>
    <row r="113" spans="2:16" ht="36">
      <c r="B113" t="str">
        <f>'swapa points'!K113</f>
        <v>4.</v>
      </c>
      <c r="C113" s="49" t="s">
        <v>34</v>
      </c>
      <c r="D113">
        <f>'swapa points'!L113</f>
        <v>0</v>
      </c>
      <c r="E113">
        <f>'swapa points'!M113</f>
        <v>0</v>
      </c>
      <c r="F113">
        <f>'swapa points'!N113</f>
        <v>0</v>
      </c>
      <c r="G113">
        <f>'swapa points'!O113</f>
        <v>0</v>
      </c>
      <c r="H113">
        <f>'swapa points'!P113</f>
        <v>0</v>
      </c>
      <c r="K113" s="63" t="s">
        <v>80</v>
      </c>
      <c r="L113" s="65"/>
      <c r="M113" s="65">
        <f>IF(OR('actions &amp; points'!F96=1,'actions &amp; points'!F96&gt;1),1,0)</f>
        <v>0</v>
      </c>
      <c r="N113" s="65">
        <f>IF(OR('actions &amp; points'!F96=1,'actions &amp; points'!F96&gt;1),1,0)</f>
        <v>0</v>
      </c>
      <c r="O113" s="65"/>
      <c r="P113" s="65"/>
    </row>
    <row r="114" spans="2:16" ht="36">
      <c r="B114" t="str">
        <f>'swapa points'!K114</f>
        <v>5.</v>
      </c>
      <c r="C114" s="49" t="s">
        <v>35</v>
      </c>
      <c r="D114">
        <f>'swapa points'!L114</f>
        <v>0</v>
      </c>
      <c r="E114">
        <f>'swapa points'!M114</f>
        <v>0</v>
      </c>
      <c r="F114">
        <f>'swapa points'!N114</f>
        <v>0</v>
      </c>
      <c r="G114">
        <f>'swapa points'!O114</f>
        <v>0</v>
      </c>
      <c r="H114">
        <f>'swapa points'!P114</f>
        <v>0</v>
      </c>
      <c r="K114" s="63" t="s">
        <v>81</v>
      </c>
      <c r="L114" s="65"/>
      <c r="M114" s="65">
        <f>IF(OR('actions &amp; points'!F97=1,'actions &amp; points'!F97&gt;1),1,0)</f>
        <v>0</v>
      </c>
      <c r="N114" s="65">
        <f>IF(OR('actions &amp; points'!F97=1,'actions &amp; points'!F97&gt;1),1,0)</f>
        <v>0</v>
      </c>
      <c r="O114" s="65"/>
      <c r="P114" s="65"/>
    </row>
    <row r="115" spans="2:16" ht="36">
      <c r="B115" t="str">
        <f>'swapa points'!K115</f>
        <v>6.</v>
      </c>
      <c r="C115" s="50" t="s">
        <v>71</v>
      </c>
      <c r="D115">
        <f>'swapa points'!L115</f>
        <v>0</v>
      </c>
      <c r="E115">
        <f>'swapa points'!M115</f>
        <v>0</v>
      </c>
      <c r="F115">
        <f>'swapa points'!N115</f>
        <v>0</v>
      </c>
      <c r="G115">
        <f>'swapa points'!O115</f>
        <v>0</v>
      </c>
      <c r="H115">
        <f>'swapa points'!P115</f>
        <v>0</v>
      </c>
      <c r="K115" s="63" t="s">
        <v>82</v>
      </c>
      <c r="L115" s="65"/>
      <c r="M115" s="65">
        <f>IF(OR('actions &amp; points'!F98=1,'actions &amp; points'!F98&gt;1),1,0)</f>
        <v>0</v>
      </c>
      <c r="N115" s="65">
        <f>IF(OR('actions &amp; points'!F98=1,'actions &amp; points'!F98&gt;1),1,0)</f>
        <v>0</v>
      </c>
      <c r="O115" s="65"/>
      <c r="P115" s="65"/>
    </row>
    <row r="116" spans="11:16" ht="12.75">
      <c r="K116" s="63"/>
      <c r="L116" s="65"/>
      <c r="M116" s="65"/>
      <c r="N116" s="65"/>
      <c r="O116" s="65"/>
      <c r="P116" s="65"/>
    </row>
    <row r="117" spans="11:16" ht="12.75">
      <c r="K117" s="63"/>
      <c r="L117" s="65"/>
      <c r="M117" s="65"/>
      <c r="N117" s="65"/>
      <c r="O117" s="65"/>
      <c r="P117" s="65"/>
    </row>
    <row r="118" spans="11:16" ht="12.75">
      <c r="K118" s="63"/>
      <c r="L118" s="65"/>
      <c r="M118" s="65"/>
      <c r="N118" s="65"/>
      <c r="O118" s="65"/>
      <c r="P118" s="65"/>
    </row>
    <row r="119" spans="11:16" ht="12.75">
      <c r="K119" s="63"/>
      <c r="L119" s="65"/>
      <c r="M119" s="65"/>
      <c r="N119" s="65"/>
      <c r="O119" s="65"/>
      <c r="P119" s="65"/>
    </row>
    <row r="120" spans="2:16" ht="12.75">
      <c r="B120" t="s">
        <v>72</v>
      </c>
      <c r="D120" t="s">
        <v>72</v>
      </c>
      <c r="K120" s="63"/>
      <c r="L120" s="65"/>
      <c r="M120" s="65"/>
      <c r="N120" s="65"/>
      <c r="O120" s="65"/>
      <c r="P120" s="65"/>
    </row>
    <row r="121" spans="2:16" ht="12.75">
      <c r="B121" t="s">
        <v>72</v>
      </c>
      <c r="C121" s="51" t="s">
        <v>73</v>
      </c>
      <c r="H121" t="s">
        <v>72</v>
      </c>
      <c r="K121" s="63"/>
      <c r="L121" s="65"/>
      <c r="M121" s="65"/>
      <c r="N121" s="65"/>
      <c r="O121" s="65"/>
      <c r="P121" s="65"/>
    </row>
    <row r="122" spans="2:16" ht="24">
      <c r="B122" t="str">
        <f>'swapa points'!K122</f>
        <v>1. </v>
      </c>
      <c r="C122" s="49" t="s">
        <v>74</v>
      </c>
      <c r="D122">
        <f>'swapa points'!L122</f>
        <v>0</v>
      </c>
      <c r="E122">
        <f>'swapa points'!M122</f>
        <v>0</v>
      </c>
      <c r="F122">
        <f>'swapa points'!N122</f>
        <v>0</v>
      </c>
      <c r="G122">
        <f>'swapa points'!O122</f>
        <v>0</v>
      </c>
      <c r="H122">
        <f>'swapa points'!P122</f>
        <v>0</v>
      </c>
      <c r="K122" s="63" t="s">
        <v>77</v>
      </c>
      <c r="L122" s="65">
        <f>IF(OR('actions &amp; points'!E104=1,'actions &amp; points'!E104&gt;1),1,0)</f>
        <v>0</v>
      </c>
      <c r="M122" s="65">
        <f>IF(OR('actions &amp; points'!F104=1,'actions &amp; points'!F104&gt;1),1,0)</f>
        <v>0</v>
      </c>
      <c r="N122" s="65">
        <f>IF(OR('actions &amp; points'!F104=1,'actions &amp; points'!F104&gt;1),1,0)</f>
        <v>0</v>
      </c>
      <c r="O122" s="65">
        <f>IF(OR('actions &amp; points'!F104=1,'actions &amp; points'!F104&gt;1),1,0)</f>
        <v>0</v>
      </c>
      <c r="P122" s="65">
        <f>IF(OR('actions &amp; points'!F104=1,'actions &amp; points'!F104&gt;1),1,0)</f>
        <v>0</v>
      </c>
    </row>
    <row r="123" spans="2:16" ht="39.75" customHeight="1">
      <c r="B123" s="76" t="s">
        <v>78</v>
      </c>
      <c r="C123" s="75" t="s">
        <v>54</v>
      </c>
      <c r="D123">
        <f>'swapa points'!L123</f>
        <v>0</v>
      </c>
      <c r="E123">
        <f>'swapa points'!M123</f>
        <v>0</v>
      </c>
      <c r="F123">
        <f>'swapa points'!N123</f>
        <v>0</v>
      </c>
      <c r="G123">
        <f>'swapa points'!O123</f>
        <v>0</v>
      </c>
      <c r="H123">
        <f>'swapa points'!P123</f>
        <v>0</v>
      </c>
      <c r="K123" s="63" t="s">
        <v>78</v>
      </c>
      <c r="L123" s="65">
        <f>IF(OR('actions &amp; points'!E105=1,'actions &amp; points'!E105&gt;1),1,0)</f>
        <v>0</v>
      </c>
      <c r="M123" s="65">
        <f>IF(OR('actions &amp; points'!F105=1,'actions &amp; points'!F105&gt;1),1,0)</f>
        <v>0</v>
      </c>
      <c r="N123" s="65">
        <f>IF(OR('actions &amp; points'!F105=1,'actions &amp; points'!F105&gt;1),1,0)</f>
        <v>0</v>
      </c>
      <c r="O123" s="65">
        <f>IF(OR('actions &amp; points'!F105=1,'actions &amp; points'!F105&gt;1),1,0)</f>
        <v>0</v>
      </c>
      <c r="P123" s="65">
        <f>IF(OR('actions &amp; points'!F105=1,'actions &amp; points'!F105&gt;1),1,0)</f>
        <v>0</v>
      </c>
    </row>
    <row r="124" spans="2:16" ht="36">
      <c r="B124" s="76" t="s">
        <v>79</v>
      </c>
      <c r="C124" s="75" t="s">
        <v>55</v>
      </c>
      <c r="D124">
        <f>'swapa points'!L124</f>
        <v>0</v>
      </c>
      <c r="E124">
        <f>'swapa points'!M124</f>
        <v>0</v>
      </c>
      <c r="F124">
        <f>'swapa points'!N124</f>
        <v>0</v>
      </c>
      <c r="G124">
        <f>'swapa points'!O124</f>
        <v>0</v>
      </c>
      <c r="H124">
        <f>'swapa points'!P124</f>
        <v>0</v>
      </c>
      <c r="K124" s="63" t="s">
        <v>56</v>
      </c>
      <c r="L124" s="65">
        <f>IF(OR('actions &amp; points'!E106=1,'actions &amp; points'!E106&gt;1),1,0)</f>
        <v>0</v>
      </c>
      <c r="M124" s="65">
        <f>IF(OR('actions &amp; points'!F106=1,'actions &amp; points'!F106&gt;1),1,0)</f>
        <v>0</v>
      </c>
      <c r="N124" s="65">
        <f>IF(OR('actions &amp; points'!F106=1,'actions &amp; points'!F106&gt;1),1,0)</f>
        <v>0</v>
      </c>
      <c r="O124" s="65">
        <f>IF(OR('actions &amp; points'!F106=1,'actions &amp; points'!F106&gt;1),1,0)</f>
        <v>0</v>
      </c>
      <c r="P124" s="65">
        <f>IF(OR('actions &amp; points'!F106=1,'actions &amp; points'!F106&gt;1),1,0)</f>
        <v>0</v>
      </c>
    </row>
    <row r="125" spans="11:16" ht="12.75">
      <c r="K125" s="63"/>
      <c r="L125" s="65"/>
      <c r="M125" s="65"/>
      <c r="N125" s="65"/>
      <c r="O125" s="65"/>
      <c r="P125" s="65"/>
    </row>
    <row r="126" spans="11:16" ht="12.75">
      <c r="K126" s="63"/>
      <c r="L126" s="65"/>
      <c r="M126" s="65"/>
      <c r="N126" s="65"/>
      <c r="O126" s="65"/>
      <c r="P126" s="65"/>
    </row>
    <row r="127" spans="11:16" ht="12.75">
      <c r="K127" s="63"/>
      <c r="L127" s="65"/>
      <c r="M127" s="65"/>
      <c r="N127" s="65"/>
      <c r="O127" s="65"/>
      <c r="P127" s="65"/>
    </row>
    <row r="128" spans="11:16" ht="12.75">
      <c r="K128" s="63"/>
      <c r="L128" s="65"/>
      <c r="M128" s="65"/>
      <c r="N128" s="65"/>
      <c r="O128" s="65"/>
      <c r="P128" s="65"/>
    </row>
    <row r="129" spans="11:16" ht="12.75">
      <c r="K129" s="63"/>
      <c r="L129" s="65"/>
      <c r="M129" s="65"/>
      <c r="N129" s="65"/>
      <c r="O129" s="65"/>
      <c r="P129" s="65"/>
    </row>
    <row r="130" spans="11:16" ht="12.75">
      <c r="K130" s="63"/>
      <c r="L130" s="65"/>
      <c r="M130" s="65"/>
      <c r="N130" s="65"/>
      <c r="O130" s="65"/>
      <c r="P130" s="65"/>
    </row>
    <row r="131" spans="11:16" ht="12.75">
      <c r="K131" s="63"/>
      <c r="L131" s="65"/>
      <c r="M131" s="65"/>
      <c r="N131" s="65"/>
      <c r="O131" s="65"/>
      <c r="P131" s="65"/>
    </row>
    <row r="132" spans="11:16" ht="12.75">
      <c r="K132" s="67"/>
      <c r="L132" s="48"/>
      <c r="M132" s="48"/>
      <c r="N132" s="48"/>
      <c r="O132" s="48"/>
      <c r="P132" s="48"/>
    </row>
    <row r="133" spans="11:16" ht="12.75">
      <c r="K133" s="67"/>
      <c r="L133" s="48" t="s">
        <v>8</v>
      </c>
      <c r="M133" s="48"/>
      <c r="N133" s="48"/>
      <c r="O133" s="68">
        <f>+SUM(L137:P137)</f>
        <v>0</v>
      </c>
      <c r="P133" s="48"/>
    </row>
    <row r="134" spans="2:16" ht="12.75">
      <c r="B134" t="s">
        <v>72</v>
      </c>
      <c r="D134" t="s">
        <v>72</v>
      </c>
      <c r="E134" t="s">
        <v>72</v>
      </c>
      <c r="F134" t="s">
        <v>72</v>
      </c>
      <c r="G134" t="s">
        <v>72</v>
      </c>
      <c r="H134" t="s">
        <v>72</v>
      </c>
      <c r="K134" s="67"/>
      <c r="L134" s="48"/>
      <c r="M134" s="48"/>
      <c r="N134" s="48"/>
      <c r="O134" s="48"/>
      <c r="P134" s="48"/>
    </row>
    <row r="135" spans="2:16" ht="12.75">
      <c r="B135" t="s">
        <v>72</v>
      </c>
      <c r="D135" t="str">
        <f>'swapa points'!L135</f>
        <v>soil</v>
      </c>
      <c r="E135" t="str">
        <f>'swapa points'!M135</f>
        <v>water</v>
      </c>
      <c r="F135" t="str">
        <f>'swapa points'!N135</f>
        <v>Air</v>
      </c>
      <c r="G135" t="str">
        <f>'swapa points'!O135</f>
        <v>plants</v>
      </c>
      <c r="H135" t="str">
        <f>'swapa points'!P135</f>
        <v>animal</v>
      </c>
      <c r="K135" s="67"/>
      <c r="L135" s="64" t="s">
        <v>3</v>
      </c>
      <c r="M135" s="64" t="s">
        <v>4</v>
      </c>
      <c r="N135" s="64" t="s">
        <v>5</v>
      </c>
      <c r="O135" s="64" t="s">
        <v>6</v>
      </c>
      <c r="P135" s="64" t="s">
        <v>7</v>
      </c>
    </row>
    <row r="136" spans="2:16" ht="12.75">
      <c r="B136" t="s">
        <v>72</v>
      </c>
      <c r="D136">
        <f>'swapa points'!L137</f>
        <v>0</v>
      </c>
      <c r="E136">
        <f>'swapa points'!M137</f>
        <v>0</v>
      </c>
      <c r="F136">
        <f>'swapa points'!N137</f>
        <v>0</v>
      </c>
      <c r="G136">
        <f>'swapa points'!O137</f>
        <v>0</v>
      </c>
      <c r="H136">
        <f>'swapa points'!P137</f>
        <v>0</v>
      </c>
      <c r="K136" s="67"/>
      <c r="L136" s="64"/>
      <c r="M136" s="64"/>
      <c r="N136" s="64"/>
      <c r="O136" s="64"/>
      <c r="P136" s="64"/>
    </row>
    <row r="137" spans="2:16" ht="12.75">
      <c r="B137" t="s">
        <v>72</v>
      </c>
      <c r="D137" t="s">
        <v>72</v>
      </c>
      <c r="E137" t="s">
        <v>72</v>
      </c>
      <c r="F137" t="s">
        <v>72</v>
      </c>
      <c r="G137" t="s">
        <v>72</v>
      </c>
      <c r="H137" t="s">
        <v>72</v>
      </c>
      <c r="K137" s="67"/>
      <c r="L137" s="69">
        <f>+SUM(L19:L124)</f>
        <v>0</v>
      </c>
      <c r="M137" s="69">
        <f>+SUM(M19:M124)</f>
        <v>0</v>
      </c>
      <c r="N137" s="69">
        <f>+SUM(N19:N124)</f>
        <v>0</v>
      </c>
      <c r="O137" s="69">
        <f>+SUM(O19:O124)</f>
        <v>0</v>
      </c>
      <c r="P137" s="69">
        <f>+SUM(P19:P124)</f>
        <v>0</v>
      </c>
    </row>
    <row r="138" spans="11:16" ht="12.75">
      <c r="K138" s="67"/>
      <c r="L138" s="48"/>
      <c r="M138" s="48"/>
      <c r="N138" s="48"/>
      <c r="O138" s="48"/>
      <c r="P138" s="48"/>
    </row>
    <row r="139" spans="11:16" ht="12.75">
      <c r="K139" s="67"/>
      <c r="L139" s="48"/>
      <c r="M139" s="48"/>
      <c r="N139" s="48"/>
      <c r="O139" s="48"/>
      <c r="P139" s="48"/>
    </row>
    <row r="140" spans="11:16" ht="12.75">
      <c r="K140" s="67"/>
      <c r="L140" s="48"/>
      <c r="M140" s="48"/>
      <c r="N140" s="48"/>
      <c r="O140" s="48"/>
      <c r="P140" s="48"/>
    </row>
    <row r="141" spans="11:16" ht="12.75">
      <c r="K141" s="67"/>
      <c r="L141" s="48"/>
      <c r="M141" s="48"/>
      <c r="N141" s="48"/>
      <c r="O141" s="48"/>
      <c r="P141" s="48"/>
    </row>
  </sheetData>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University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hollingsworth</dc:creator>
  <cp:keywords/>
  <dc:description/>
  <cp:lastModifiedBy>craig hollingsworth</cp:lastModifiedBy>
  <cp:lastPrinted>2008-10-22T18:28:50Z</cp:lastPrinted>
  <dcterms:created xsi:type="dcterms:W3CDTF">2007-06-26T19:53:46Z</dcterms:created>
  <dcterms:modified xsi:type="dcterms:W3CDTF">2008-10-22T18:29:17Z</dcterms:modified>
  <cp:category/>
  <cp:version/>
  <cp:contentType/>
  <cp:contentStatus/>
</cp:coreProperties>
</file>