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heet1" sheetId="1" r:id="rId1"/>
    <sheet name="Sheet2" sheetId="2" r:id="rId2"/>
    <sheet name="Sheet3" sheetId="3" r:id="rId3"/>
  </sheets>
  <definedNames>
    <definedName name="_xlnm.Print_Area" localSheetId="0">'Sheet1'!$A$2:$F$116</definedName>
  </definedNames>
  <calcPr fullCalcOnLoad="1"/>
</workbook>
</file>

<file path=xl/sharedStrings.xml><?xml version="1.0" encoding="utf-8"?>
<sst xmlns="http://schemas.openxmlformats.org/spreadsheetml/2006/main" count="156" uniqueCount="124">
  <si>
    <t>Seed Cover Crop - Rye</t>
  </si>
  <si>
    <t>Custom Seeded</t>
  </si>
  <si>
    <t>Lime</t>
  </si>
  <si>
    <t>Custom Application</t>
  </si>
  <si>
    <t>Plowing</t>
  </si>
  <si>
    <t>50 HP Diesel</t>
  </si>
  <si>
    <t>3-16" Moldboard</t>
  </si>
  <si>
    <t>Harrowing (2X)</t>
  </si>
  <si>
    <t>10' Disk Harrow</t>
  </si>
  <si>
    <t>Herbicide Application (1X)</t>
  </si>
  <si>
    <t>Harvest (hauling)</t>
  </si>
  <si>
    <t>Wagons</t>
  </si>
  <si>
    <t>Harrow (for Rye Seeding)</t>
  </si>
  <si>
    <t>Operation</t>
  </si>
  <si>
    <t>Labor Hours/Acre</t>
  </si>
  <si>
    <t>Soil Sample</t>
  </si>
  <si>
    <t>Harrowing</t>
  </si>
  <si>
    <t>Herbicide Application</t>
  </si>
  <si>
    <t>Harvest-Picking</t>
  </si>
  <si>
    <t>Harvest-Hauling</t>
  </si>
  <si>
    <t>Expense Item</t>
  </si>
  <si>
    <t>Units</t>
  </si>
  <si>
    <t>Quantity</t>
  </si>
  <si>
    <t>Price/Unit</t>
  </si>
  <si>
    <t>Soil Test</t>
  </si>
  <si>
    <t>Lime (custom)</t>
  </si>
  <si>
    <t>Rye (custom)</t>
  </si>
  <si>
    <t>Fertilizer (will vary with soil test recommendations)</t>
  </si>
  <si>
    <t>Pesticides:</t>
  </si>
  <si>
    <t>Total</t>
  </si>
  <si>
    <t>Machine (Name and Size)</t>
  </si>
  <si>
    <t>Per Acre</t>
  </si>
  <si>
    <t>Ownership Cost</t>
  </si>
  <si>
    <t>50 HP Diesel Tractor</t>
  </si>
  <si>
    <t>25 HP Gas Tractor</t>
  </si>
  <si>
    <t>Plow 3-16"</t>
  </si>
  <si>
    <t>Disk Harrow - 10'</t>
  </si>
  <si>
    <t>Boom Sprayer 21'</t>
  </si>
  <si>
    <t>Cultivators</t>
  </si>
  <si>
    <t>Wagon(s)/Trailers</t>
  </si>
  <si>
    <t>Farm Truck (used)</t>
  </si>
  <si>
    <t>Total Operating and Ownership Cost Per Acre</t>
  </si>
  <si>
    <t>Machinery: Operating Costs</t>
  </si>
  <si>
    <t>Total Production Costs</t>
  </si>
  <si>
    <t>Labor</t>
  </si>
  <si>
    <t>Machine</t>
  </si>
  <si>
    <t>Crop</t>
  </si>
  <si>
    <t>Description</t>
  </si>
  <si>
    <t>Hours/Acre</t>
  </si>
  <si>
    <t xml:space="preserve">Labor </t>
  </si>
  <si>
    <t>Cost/Acre</t>
  </si>
  <si>
    <t>Cost/Hour</t>
  </si>
  <si>
    <t>Machinery Involved &amp; Other Comments</t>
  </si>
  <si>
    <t>Skilled</t>
  </si>
  <si>
    <t>Unskilled</t>
  </si>
  <si>
    <t>Total Labor Cost</t>
  </si>
  <si>
    <t>Total Skilled labor</t>
  </si>
  <si>
    <t>Total Unskilled labor</t>
  </si>
  <si>
    <t>Total Cost</t>
  </si>
  <si>
    <t>Total Hours</t>
  </si>
  <si>
    <t>of Item</t>
  </si>
  <si>
    <t>tons</t>
  </si>
  <si>
    <t>gallons</t>
  </si>
  <si>
    <t>Skilled or Unskilled</t>
  </si>
  <si>
    <t>Table 4:  Machine Costs</t>
  </si>
  <si>
    <t>Table 1:  Description of Operations</t>
  </si>
  <si>
    <t>Table 2:  Labor Summary</t>
  </si>
  <si>
    <t>Table 3:  Cash Expenses Per Acre (other than labor)</t>
  </si>
  <si>
    <t xml:space="preserve">Hours Used </t>
  </si>
  <si>
    <t>Table 5:  Summary of Process Budget Costs</t>
  </si>
  <si>
    <t>Table 6:  Gross Revenues</t>
  </si>
  <si>
    <t>Production costs do not include charges for land or management.</t>
  </si>
  <si>
    <t>Cash Expenses:</t>
  </si>
  <si>
    <t xml:space="preserve">                 Ownership Costs</t>
  </si>
  <si>
    <t xml:space="preserve">Yield </t>
  </si>
  <si>
    <t>Table 7:  Net Revenues</t>
  </si>
  <si>
    <t>Assumed yield for the original budget</t>
  </si>
  <si>
    <t xml:space="preserve">Per Hour  </t>
  </si>
  <si>
    <t xml:space="preserve">Per Acre  </t>
  </si>
  <si>
    <t xml:space="preserve">  Operating Cost</t>
  </si>
  <si>
    <t>Sweet Corn - 1 Acre</t>
  </si>
  <si>
    <t>15 to 30 Acres</t>
  </si>
  <si>
    <t>SEEDBED PREPARATION:</t>
  </si>
  <si>
    <t>Planting with Fertilizer</t>
  </si>
  <si>
    <t>25 HP Gasoline</t>
  </si>
  <si>
    <t xml:space="preserve">2-Row Planter </t>
  </si>
  <si>
    <t>21' Boom Sprayer</t>
  </si>
  <si>
    <t>Minimal</t>
  </si>
  <si>
    <t>Cultivate and Sidedress</t>
  </si>
  <si>
    <t>Cultivate and Sidedress (1X)</t>
  </si>
  <si>
    <t>2-Row Cultivator</t>
  </si>
  <si>
    <t>Insecticide Applications (6X)</t>
  </si>
  <si>
    <t>Portable Irrig. Setup/Down</t>
  </si>
  <si>
    <t>Irrigation</t>
  </si>
  <si>
    <t xml:space="preserve">Harvest   </t>
  </si>
  <si>
    <t>150 HP Pump</t>
  </si>
  <si>
    <t>Pump and Pipes</t>
  </si>
  <si>
    <t>Trucks/Wagons</t>
  </si>
  <si>
    <t>Wagons, Tractors</t>
  </si>
  <si>
    <t>Labor, Trucks</t>
  </si>
  <si>
    <t>Insecticide Application</t>
  </si>
  <si>
    <t>Irrigation Setup/Takedown</t>
  </si>
  <si>
    <t>Irrigation Operations</t>
  </si>
  <si>
    <t>Seed</t>
  </si>
  <si>
    <t>lbs.</t>
  </si>
  <si>
    <t xml:space="preserve"> </t>
  </si>
  <si>
    <t>Harvesting Sacks</t>
  </si>
  <si>
    <t>each</t>
  </si>
  <si>
    <t xml:space="preserve">      AATREX</t>
  </si>
  <si>
    <t xml:space="preserve">      Dual II Magnum</t>
  </si>
  <si>
    <t xml:space="preserve">      Lannate</t>
  </si>
  <si>
    <t xml:space="preserve">      Ambush 2E</t>
  </si>
  <si>
    <t xml:space="preserve">  GROWING SEASON:</t>
  </si>
  <si>
    <t xml:space="preserve">   HARVEST:</t>
  </si>
  <si>
    <t>Labor: Skilled at $16.00/hr. X  9.17</t>
  </si>
  <si>
    <t xml:space="preserve">        Unskilled at $9.00/hr. X</t>
  </si>
  <si>
    <t>(5 doz. Crates)</t>
  </si>
  <si>
    <t>5 doz. Crates</t>
  </si>
  <si>
    <t>budget (doz)</t>
  </si>
  <si>
    <t>Price per Crate at the Farm</t>
  </si>
  <si>
    <t>Picking, tractors, trailers, wagons</t>
  </si>
  <si>
    <t xml:space="preserve"> NEW ENGLAND VEGETABLE CROP BUDGETS- 2000</t>
  </si>
  <si>
    <t>University of Massachusetts Extension Vegetable Team</t>
  </si>
  <si>
    <t>This information assembled by Robert L. Christensen with additional assistance from John Howell and Frank Mangan of the University of Massachusetts and Mike Sciabarrasi and Otho Wells of the University of New Hampshire.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</si>
</sst>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quot;$&quot;#,##0"/>
    <numFmt numFmtId="167" formatCode="_(&quot;$&quot;* #,##0.000_);_(&quot;$&quot;* \(#,##0.000\);_(&quot;$&quot;* &quot;-&quot;??_);_(@_)"/>
    <numFmt numFmtId="168" formatCode="&quot;$&quot;#,##0.0_);[Red]\(&quot;$&quot;#,##0.0\)"/>
    <numFmt numFmtId="169" formatCode="_(&quot;$&quot;* #,##0.0_);_(&quot;$&quot;* \(#,##0.0\);_(&quot;$&quot;* &quot;-&quot;??_);_(@_)"/>
    <numFmt numFmtId="170" formatCode="_(&quot;$&quot;* #,##0_);_(&quot;$&quot;* \(#,##0\);_(&quot;$&quot;* &quot;-&quot;??_);_(@_)"/>
  </numFmts>
  <fonts count="7">
    <font>
      <sz val="10"/>
      <name val="Arial"/>
      <family val="0"/>
    </font>
    <font>
      <b/>
      <sz val="10"/>
      <name val="Arial"/>
      <family val="2"/>
    </font>
    <font>
      <b/>
      <sz val="14"/>
      <name val="Arial"/>
      <family val="2"/>
    </font>
    <font>
      <sz val="10"/>
      <color indexed="8"/>
      <name val="Arial"/>
      <family val="2"/>
    </font>
    <font>
      <b/>
      <sz val="10"/>
      <color indexed="8"/>
      <name val="Arial"/>
      <family val="2"/>
    </font>
    <font>
      <b/>
      <sz val="12"/>
      <name val="Arial"/>
      <family val="2"/>
    </font>
    <font>
      <i/>
      <sz val="10"/>
      <name val="Arial"/>
      <family val="2"/>
    </font>
  </fonts>
  <fills count="2">
    <fill>
      <patternFill/>
    </fill>
    <fill>
      <patternFill patternType="gray125"/>
    </fill>
  </fills>
  <borders count="10">
    <border>
      <left/>
      <right/>
      <top/>
      <bottom/>
      <diagonal/>
    </border>
    <border>
      <left>
        <color indexed="63"/>
      </left>
      <right>
        <color indexed="63"/>
      </right>
      <top>
        <color indexed="63"/>
      </top>
      <bottom style="thin"/>
    </border>
    <border>
      <left>
        <color indexed="63"/>
      </left>
      <right style="thin"/>
      <top style="thin"/>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7"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9">
    <xf numFmtId="0" fontId="0" fillId="0" borderId="0" xfId="0" applyAlignment="1">
      <alignment/>
    </xf>
    <xf numFmtId="8" fontId="0" fillId="0" borderId="0" xfId="0" applyNumberFormat="1" applyAlignment="1">
      <alignment/>
    </xf>
    <xf numFmtId="0" fontId="1" fillId="0" borderId="0" xfId="0" applyFont="1" applyAlignment="1">
      <alignment/>
    </xf>
    <xf numFmtId="8" fontId="0" fillId="0" borderId="1" xfId="0" applyNumberFormat="1" applyBorder="1" applyAlignment="1">
      <alignment/>
    </xf>
    <xf numFmtId="164" fontId="0" fillId="0" borderId="0" xfId="0" applyNumberFormat="1" applyFont="1" applyAlignment="1">
      <alignment/>
    </xf>
    <xf numFmtId="4" fontId="0" fillId="0" borderId="0" xfId="0" applyNumberFormat="1" applyFont="1" applyAlignment="1">
      <alignment/>
    </xf>
    <xf numFmtId="4" fontId="0" fillId="0" borderId="1" xfId="0" applyNumberFormat="1" applyFont="1" applyBorder="1" applyAlignment="1">
      <alignment/>
    </xf>
    <xf numFmtId="0" fontId="0" fillId="0" borderId="2" xfId="0" applyBorder="1" applyAlignment="1">
      <alignment horizontal="centerContinuous"/>
    </xf>
    <xf numFmtId="0" fontId="0" fillId="0" borderId="3" xfId="0" applyBorder="1" applyAlignment="1">
      <alignment horizontal="right"/>
    </xf>
    <xf numFmtId="0" fontId="2"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centerContinuous"/>
    </xf>
    <xf numFmtId="0" fontId="3" fillId="0" borderId="4" xfId="0" applyFont="1" applyBorder="1" applyAlignment="1">
      <alignment horizontal="left"/>
    </xf>
    <xf numFmtId="0" fontId="3" fillId="0" borderId="5" xfId="0" applyFont="1" applyBorder="1" applyAlignment="1">
      <alignment horizontal="left"/>
    </xf>
    <xf numFmtId="0" fontId="3" fillId="0" borderId="5" xfId="0" applyFont="1" applyBorder="1" applyAlignment="1">
      <alignment horizontal="centerContinuous"/>
    </xf>
    <xf numFmtId="0" fontId="3" fillId="0" borderId="5" xfId="0" applyFont="1" applyBorder="1" applyAlignment="1">
      <alignment horizontal="right"/>
    </xf>
    <xf numFmtId="0" fontId="3" fillId="0" borderId="2" xfId="0" applyFont="1" applyBorder="1" applyAlignment="1">
      <alignment horizontal="right"/>
    </xf>
    <xf numFmtId="0" fontId="3" fillId="0" borderId="6" xfId="0" applyFont="1" applyBorder="1" applyAlignment="1">
      <alignment horizontal="center"/>
    </xf>
    <xf numFmtId="0" fontId="3" fillId="0" borderId="1" xfId="0" applyFont="1" applyBorder="1" applyAlignment="1">
      <alignment horizontal="center"/>
    </xf>
    <xf numFmtId="0" fontId="3" fillId="0" borderId="1" xfId="0" applyFont="1" applyBorder="1" applyAlignment="1">
      <alignment horizontal="right"/>
    </xf>
    <xf numFmtId="0" fontId="3" fillId="0" borderId="7" xfId="0" applyFont="1" applyBorder="1" applyAlignment="1">
      <alignment horizontal="right"/>
    </xf>
    <xf numFmtId="0" fontId="3" fillId="0" borderId="0" xfId="0" applyFont="1" applyBorder="1" applyAlignment="1">
      <alignment horizontal="center"/>
    </xf>
    <xf numFmtId="0" fontId="3" fillId="0" borderId="0" xfId="0" applyFont="1" applyBorder="1" applyAlignment="1">
      <alignment horizontal="right"/>
    </xf>
    <xf numFmtId="2" fontId="3" fillId="0" borderId="0" xfId="0" applyNumberFormat="1" applyFont="1" applyAlignment="1">
      <alignment/>
    </xf>
    <xf numFmtId="0" fontId="3" fillId="0" borderId="1" xfId="0" applyFont="1" applyBorder="1" applyAlignment="1">
      <alignment/>
    </xf>
    <xf numFmtId="2" fontId="3" fillId="0" borderId="1" xfId="0" applyNumberFormat="1" applyFont="1" applyBorder="1" applyAlignment="1">
      <alignment/>
    </xf>
    <xf numFmtId="0" fontId="3" fillId="0" borderId="8" xfId="0" applyFont="1" applyBorder="1" applyAlignment="1">
      <alignment/>
    </xf>
    <xf numFmtId="2" fontId="3" fillId="0" borderId="8" xfId="0" applyNumberFormat="1" applyFont="1" applyBorder="1" applyAlignment="1">
      <alignment/>
    </xf>
    <xf numFmtId="2" fontId="3" fillId="0" borderId="0" xfId="0" applyNumberFormat="1" applyFont="1" applyAlignment="1">
      <alignment horizontal="left"/>
    </xf>
    <xf numFmtId="164" fontId="3" fillId="0" borderId="0" xfId="0" applyNumberFormat="1" applyFont="1" applyAlignment="1">
      <alignment/>
    </xf>
    <xf numFmtId="8" fontId="3" fillId="0" borderId="0" xfId="0" applyNumberFormat="1" applyFont="1" applyAlignment="1">
      <alignment/>
    </xf>
    <xf numFmtId="4" fontId="3" fillId="0" borderId="0" xfId="0" applyNumberFormat="1" applyFont="1" applyAlignment="1">
      <alignment/>
    </xf>
    <xf numFmtId="40" fontId="3" fillId="0" borderId="0" xfId="0" applyNumberFormat="1" applyFont="1" applyAlignment="1">
      <alignment/>
    </xf>
    <xf numFmtId="0" fontId="3" fillId="0" borderId="0" xfId="0" applyFont="1" applyAlignment="1">
      <alignment horizontal="left"/>
    </xf>
    <xf numFmtId="8" fontId="3" fillId="0" borderId="0" xfId="0" applyNumberFormat="1" applyFont="1" applyAlignment="1">
      <alignment/>
    </xf>
    <xf numFmtId="164" fontId="3" fillId="0" borderId="0" xfId="0" applyNumberFormat="1" applyFont="1" applyAlignment="1">
      <alignment/>
    </xf>
    <xf numFmtId="8" fontId="3" fillId="0" borderId="1" xfId="0" applyNumberFormat="1" applyFont="1" applyBorder="1" applyAlignment="1">
      <alignment/>
    </xf>
    <xf numFmtId="0" fontId="3" fillId="0" borderId="6" xfId="0" applyFont="1" applyBorder="1" applyAlignment="1">
      <alignment horizontal="left"/>
    </xf>
    <xf numFmtId="0" fontId="3" fillId="0" borderId="1" xfId="0" applyFont="1" applyBorder="1" applyAlignment="1">
      <alignment horizontal="left"/>
    </xf>
    <xf numFmtId="164" fontId="3" fillId="0" borderId="8" xfId="0" applyNumberFormat="1" applyFont="1" applyBorder="1" applyAlignment="1">
      <alignment/>
    </xf>
    <xf numFmtId="0" fontId="3" fillId="0" borderId="6" xfId="0" applyFont="1" applyBorder="1" applyAlignment="1">
      <alignment/>
    </xf>
    <xf numFmtId="0" fontId="3" fillId="0" borderId="8" xfId="0" applyFont="1" applyBorder="1" applyAlignment="1">
      <alignment horizontal="right"/>
    </xf>
    <xf numFmtId="165" fontId="3" fillId="0" borderId="0" xfId="0" applyNumberFormat="1" applyFont="1" applyAlignment="1">
      <alignment horizontal="left"/>
    </xf>
    <xf numFmtId="165" fontId="3" fillId="0" borderId="1" xfId="0" applyNumberFormat="1" applyFont="1" applyBorder="1" applyAlignment="1">
      <alignment horizontal="left"/>
    </xf>
    <xf numFmtId="4" fontId="3" fillId="0" borderId="1" xfId="0" applyNumberFormat="1" applyFont="1" applyBorder="1" applyAlignment="1">
      <alignment/>
    </xf>
    <xf numFmtId="0" fontId="4" fillId="0" borderId="9" xfId="0" applyFont="1" applyBorder="1" applyAlignment="1">
      <alignment horizontal="left"/>
    </xf>
    <xf numFmtId="0" fontId="3" fillId="0" borderId="3" xfId="0" applyFont="1" applyBorder="1" applyAlignment="1">
      <alignment horizontal="right"/>
    </xf>
    <xf numFmtId="43" fontId="3" fillId="0" borderId="0" xfId="17" applyFont="1" applyAlignment="1">
      <alignment/>
    </xf>
    <xf numFmtId="40" fontId="3" fillId="0" borderId="1" xfId="0" applyNumberFormat="1" applyFont="1" applyBorder="1" applyAlignment="1">
      <alignment/>
    </xf>
    <xf numFmtId="8" fontId="3" fillId="0" borderId="8" xfId="0" applyNumberFormat="1" applyFont="1" applyBorder="1" applyAlignment="1">
      <alignment/>
    </xf>
    <xf numFmtId="43" fontId="3" fillId="0" borderId="0" xfId="17" applyFont="1" applyBorder="1" applyAlignment="1">
      <alignment/>
    </xf>
    <xf numFmtId="0" fontId="3" fillId="0" borderId="9" xfId="0" applyFont="1" applyBorder="1" applyAlignment="1">
      <alignment horizontal="right"/>
    </xf>
    <xf numFmtId="0" fontId="3" fillId="0" borderId="8" xfId="0" applyFont="1" applyBorder="1" applyAlignment="1">
      <alignment horizontal="centerContinuous"/>
    </xf>
    <xf numFmtId="0" fontId="3" fillId="0" borderId="3" xfId="0" applyFont="1" applyBorder="1" applyAlignment="1">
      <alignment horizontal="centerContinuous"/>
    </xf>
    <xf numFmtId="8" fontId="3" fillId="0" borderId="0" xfId="0" applyNumberFormat="1" applyFont="1" applyBorder="1" applyAlignment="1">
      <alignment/>
    </xf>
    <xf numFmtId="37" fontId="3" fillId="0" borderId="0" xfId="15" applyFont="1" applyAlignment="1">
      <alignment/>
    </xf>
    <xf numFmtId="3" fontId="3" fillId="0" borderId="0" xfId="0" applyNumberFormat="1" applyFont="1" applyAlignment="1">
      <alignment/>
    </xf>
    <xf numFmtId="3" fontId="3" fillId="0" borderId="0" xfId="0" applyNumberFormat="1" applyFont="1" applyBorder="1" applyAlignment="1">
      <alignment/>
    </xf>
    <xf numFmtId="37" fontId="3" fillId="0" borderId="0" xfId="15" applyFont="1" applyBorder="1" applyAlignment="1">
      <alignment/>
    </xf>
    <xf numFmtId="37" fontId="3" fillId="0" borderId="1" xfId="15" applyFont="1" applyBorder="1" applyAlignment="1">
      <alignment/>
    </xf>
    <xf numFmtId="0" fontId="3" fillId="0" borderId="0" xfId="0" applyFont="1" applyAlignment="1">
      <alignment horizontal="right"/>
    </xf>
    <xf numFmtId="38" fontId="3" fillId="0" borderId="0" xfId="0" applyNumberFormat="1" applyFont="1" applyAlignment="1">
      <alignment/>
    </xf>
    <xf numFmtId="38" fontId="3" fillId="0" borderId="0" xfId="0" applyNumberFormat="1" applyFont="1" applyBorder="1" applyAlignment="1">
      <alignment/>
    </xf>
    <xf numFmtId="3" fontId="3" fillId="0" borderId="1" xfId="0" applyNumberFormat="1" applyFont="1" applyBorder="1" applyAlignment="1">
      <alignment/>
    </xf>
    <xf numFmtId="38" fontId="3" fillId="0" borderId="1" xfId="0" applyNumberFormat="1" applyFont="1" applyBorder="1" applyAlignment="1">
      <alignment/>
    </xf>
    <xf numFmtId="0" fontId="2" fillId="0" borderId="0" xfId="0" applyFont="1" applyAlignment="1">
      <alignment horizontal="center"/>
    </xf>
    <xf numFmtId="0" fontId="5" fillId="0" borderId="0" xfId="0" applyFont="1" applyAlignment="1">
      <alignment horizontal="center"/>
    </xf>
    <xf numFmtId="0" fontId="6" fillId="0" borderId="0" xfId="0" applyFont="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18"/>
  <sheetViews>
    <sheetView tabSelected="1" view="pageBreakPreview" zoomScale="60" workbookViewId="0" topLeftCell="A70">
      <selection activeCell="A116" sqref="A116:F116"/>
    </sheetView>
  </sheetViews>
  <sheetFormatPr defaultColWidth="9.140625" defaultRowHeight="12.75"/>
  <cols>
    <col min="1" max="1" width="24.8515625" style="0" customWidth="1"/>
    <col min="2" max="3" width="15.7109375" style="0" customWidth="1"/>
    <col min="4" max="6" width="10.7109375" style="0" customWidth="1"/>
  </cols>
  <sheetData>
    <row r="1" spans="1:6" ht="18">
      <c r="A1" s="66" t="s">
        <v>121</v>
      </c>
      <c r="B1" s="66"/>
      <c r="C1" s="66"/>
      <c r="D1" s="66"/>
      <c r="E1" s="66"/>
      <c r="F1" s="66"/>
    </row>
    <row r="2" spans="1:6" ht="15.75">
      <c r="A2" s="67" t="s">
        <v>122</v>
      </c>
      <c r="B2" s="67"/>
      <c r="C2" s="67"/>
      <c r="D2" s="67"/>
      <c r="E2" s="67"/>
      <c r="F2" s="67"/>
    </row>
    <row r="3" ht="18">
      <c r="A3" s="9"/>
    </row>
    <row r="4" spans="1:2" ht="12.75">
      <c r="A4" s="2" t="s">
        <v>46</v>
      </c>
      <c r="B4" s="10" t="s">
        <v>80</v>
      </c>
    </row>
    <row r="5" spans="1:5" ht="12.75">
      <c r="A5" s="11" t="s">
        <v>47</v>
      </c>
      <c r="B5" s="10" t="s">
        <v>81</v>
      </c>
      <c r="C5" s="10"/>
      <c r="D5" s="10"/>
      <c r="E5" s="10"/>
    </row>
    <row r="6" spans="1:5" ht="12.75">
      <c r="A6" s="10"/>
      <c r="B6" s="10"/>
      <c r="C6" s="10"/>
      <c r="D6" s="10"/>
      <c r="E6" s="10"/>
    </row>
    <row r="7" spans="1:5" ht="12.75">
      <c r="A7" s="11" t="s">
        <v>65</v>
      </c>
      <c r="B7" s="12"/>
      <c r="C7" s="12"/>
      <c r="D7" s="12"/>
      <c r="E7" s="12"/>
    </row>
    <row r="8" spans="1:5" ht="12.75">
      <c r="A8" s="13" t="s">
        <v>13</v>
      </c>
      <c r="B8" s="14" t="s">
        <v>52</v>
      </c>
      <c r="C8" s="15"/>
      <c r="D8" s="16" t="s">
        <v>45</v>
      </c>
      <c r="E8" s="17" t="s">
        <v>44</v>
      </c>
    </row>
    <row r="9" spans="1:5" ht="12.75">
      <c r="A9" s="18"/>
      <c r="B9" s="19"/>
      <c r="C9" s="19"/>
      <c r="D9" s="20" t="s">
        <v>48</v>
      </c>
      <c r="E9" s="21" t="s">
        <v>48</v>
      </c>
    </row>
    <row r="10" spans="1:5" ht="12.75">
      <c r="A10" s="22" t="s">
        <v>82</v>
      </c>
      <c r="B10" s="22"/>
      <c r="C10" s="22"/>
      <c r="D10" s="23"/>
      <c r="E10" s="23"/>
    </row>
    <row r="11" spans="1:5" ht="12.75">
      <c r="A11" s="10" t="s">
        <v>24</v>
      </c>
      <c r="B11" s="10" t="s">
        <v>87</v>
      </c>
      <c r="C11" s="10"/>
      <c r="D11" s="24"/>
      <c r="E11" s="24">
        <v>0.25</v>
      </c>
    </row>
    <row r="12" spans="1:5" ht="12.75">
      <c r="A12" s="10" t="s">
        <v>0</v>
      </c>
      <c r="B12" s="10" t="s">
        <v>1</v>
      </c>
      <c r="C12" s="10"/>
      <c r="D12" s="24"/>
      <c r="E12" s="24"/>
    </row>
    <row r="13" spans="1:5" ht="12.75">
      <c r="A13" s="10" t="s">
        <v>2</v>
      </c>
      <c r="B13" s="10" t="s">
        <v>3</v>
      </c>
      <c r="C13" s="10"/>
      <c r="D13" s="24"/>
      <c r="E13" s="24"/>
    </row>
    <row r="14" spans="1:5" ht="12.75">
      <c r="A14" s="10" t="s">
        <v>4</v>
      </c>
      <c r="B14" s="10" t="s">
        <v>5</v>
      </c>
      <c r="C14" s="10" t="s">
        <v>6</v>
      </c>
      <c r="D14" s="24">
        <v>1</v>
      </c>
      <c r="E14" s="24">
        <v>1</v>
      </c>
    </row>
    <row r="15" spans="1:5" ht="12.75">
      <c r="A15" s="10" t="s">
        <v>7</v>
      </c>
      <c r="B15" s="10" t="s">
        <v>5</v>
      </c>
      <c r="C15" s="10" t="s">
        <v>8</v>
      </c>
      <c r="D15" s="24">
        <v>0.67</v>
      </c>
      <c r="E15" s="24">
        <v>0.67</v>
      </c>
    </row>
    <row r="16" spans="1:5" ht="12.75">
      <c r="A16" s="10" t="s">
        <v>83</v>
      </c>
      <c r="B16" s="10" t="s">
        <v>84</v>
      </c>
      <c r="C16" s="10" t="s">
        <v>85</v>
      </c>
      <c r="D16" s="24">
        <v>1</v>
      </c>
      <c r="E16" s="24">
        <v>1</v>
      </c>
    </row>
    <row r="17" spans="1:5" ht="12.75">
      <c r="A17" s="10" t="s">
        <v>112</v>
      </c>
      <c r="B17" s="10"/>
      <c r="C17" s="10"/>
      <c r="D17" s="24"/>
      <c r="E17" s="24"/>
    </row>
    <row r="18" spans="1:5" ht="12.75">
      <c r="A18" s="10" t="s">
        <v>9</v>
      </c>
      <c r="B18" s="10" t="s">
        <v>84</v>
      </c>
      <c r="C18" s="10" t="s">
        <v>86</v>
      </c>
      <c r="D18" s="24">
        <v>0.25</v>
      </c>
      <c r="E18" s="24">
        <v>0.25</v>
      </c>
    </row>
    <row r="19" spans="1:5" ht="12.75">
      <c r="A19" s="10" t="s">
        <v>89</v>
      </c>
      <c r="B19" s="10" t="s">
        <v>84</v>
      </c>
      <c r="C19" s="10" t="s">
        <v>90</v>
      </c>
      <c r="D19" s="24">
        <v>1</v>
      </c>
      <c r="E19" s="24">
        <v>1</v>
      </c>
    </row>
    <row r="20" spans="1:5" ht="12.75">
      <c r="A20" s="10" t="s">
        <v>91</v>
      </c>
      <c r="B20" s="10" t="s">
        <v>84</v>
      </c>
      <c r="C20" s="10" t="s">
        <v>86</v>
      </c>
      <c r="D20" s="24">
        <v>1.5</v>
      </c>
      <c r="E20" s="24">
        <v>1.5</v>
      </c>
    </row>
    <row r="21" spans="1:5" ht="12.75">
      <c r="A21" s="10" t="s">
        <v>92</v>
      </c>
      <c r="B21" s="10" t="s">
        <v>84</v>
      </c>
      <c r="C21" s="10" t="s">
        <v>11</v>
      </c>
      <c r="D21" s="24">
        <v>4</v>
      </c>
      <c r="E21" s="24">
        <v>4</v>
      </c>
    </row>
    <row r="22" spans="1:5" ht="12.75">
      <c r="A22" s="10" t="s">
        <v>93</v>
      </c>
      <c r="B22" s="10" t="s">
        <v>95</v>
      </c>
      <c r="C22" s="10" t="s">
        <v>96</v>
      </c>
      <c r="D22" s="24">
        <v>12</v>
      </c>
      <c r="E22" s="24">
        <v>1.5</v>
      </c>
    </row>
    <row r="23" spans="1:5" ht="12.75">
      <c r="A23" s="10" t="s">
        <v>113</v>
      </c>
      <c r="B23" s="10"/>
      <c r="C23" s="10"/>
      <c r="D23" s="24"/>
      <c r="E23" s="24"/>
    </row>
    <row r="24" spans="1:5" ht="12.75">
      <c r="A24" s="10" t="s">
        <v>94</v>
      </c>
      <c r="B24" s="10" t="s">
        <v>120</v>
      </c>
      <c r="C24" s="10" t="s">
        <v>97</v>
      </c>
      <c r="D24" s="24">
        <v>20</v>
      </c>
      <c r="E24" s="24">
        <v>20</v>
      </c>
    </row>
    <row r="25" spans="1:5" ht="12.75">
      <c r="A25" s="10" t="s">
        <v>10</v>
      </c>
      <c r="B25" s="10" t="s">
        <v>99</v>
      </c>
      <c r="C25" s="10" t="s">
        <v>98</v>
      </c>
      <c r="D25" s="24">
        <v>2</v>
      </c>
      <c r="E25" s="24">
        <v>2</v>
      </c>
    </row>
    <row r="26" spans="1:5" ht="12.75">
      <c r="A26" s="25" t="s">
        <v>12</v>
      </c>
      <c r="B26" s="25" t="s">
        <v>5</v>
      </c>
      <c r="C26" s="25" t="s">
        <v>8</v>
      </c>
      <c r="D26" s="26">
        <v>0.33</v>
      </c>
      <c r="E26" s="26">
        <v>0.33</v>
      </c>
    </row>
    <row r="27" spans="1:5" ht="12.75">
      <c r="A27" s="27" t="s">
        <v>59</v>
      </c>
      <c r="B27" s="27"/>
      <c r="C27" s="27"/>
      <c r="D27" s="28">
        <f>SUM(D11:D26)</f>
        <v>43.75</v>
      </c>
      <c r="E27" s="28">
        <f>SUM(E11:E26)</f>
        <v>33.5</v>
      </c>
    </row>
    <row r="28" spans="1:5" ht="12.75">
      <c r="A28" s="10"/>
      <c r="B28" s="10"/>
      <c r="C28" s="10"/>
      <c r="D28" s="10"/>
      <c r="E28" s="10"/>
    </row>
    <row r="29" spans="1:5" ht="12.75">
      <c r="A29" s="10"/>
      <c r="B29" s="10"/>
      <c r="C29" s="10"/>
      <c r="D29" s="10"/>
      <c r="E29" s="10"/>
    </row>
    <row r="30" spans="1:5" ht="12.75">
      <c r="A30" s="11" t="s">
        <v>66</v>
      </c>
      <c r="B30" s="10"/>
      <c r="C30" s="10"/>
      <c r="D30" s="12"/>
      <c r="E30" s="12"/>
    </row>
    <row r="31" spans="1:5" ht="12.75">
      <c r="A31" s="13" t="s">
        <v>13</v>
      </c>
      <c r="B31" s="14" t="s">
        <v>14</v>
      </c>
      <c r="C31" s="14" t="s">
        <v>63</v>
      </c>
      <c r="D31" s="16" t="s">
        <v>49</v>
      </c>
      <c r="E31" s="17" t="s">
        <v>49</v>
      </c>
    </row>
    <row r="32" spans="1:5" ht="12.75">
      <c r="A32" s="18"/>
      <c r="B32" s="19"/>
      <c r="C32" s="19"/>
      <c r="D32" s="20" t="s">
        <v>51</v>
      </c>
      <c r="E32" s="21" t="s">
        <v>50</v>
      </c>
    </row>
    <row r="33" spans="1:5" ht="12.75">
      <c r="A33" s="10" t="s">
        <v>15</v>
      </c>
      <c r="B33" s="29">
        <v>0.25</v>
      </c>
      <c r="C33" s="10" t="s">
        <v>53</v>
      </c>
      <c r="D33" s="30">
        <v>16</v>
      </c>
      <c r="E33" s="31">
        <f>B33*D33</f>
        <v>4</v>
      </c>
    </row>
    <row r="34" spans="1:5" ht="12.75">
      <c r="A34" s="10" t="s">
        <v>4</v>
      </c>
      <c r="B34" s="29">
        <v>1</v>
      </c>
      <c r="C34" s="10" t="s">
        <v>53</v>
      </c>
      <c r="D34" s="32">
        <v>16</v>
      </c>
      <c r="E34" s="33">
        <f aca="true" t="shared" si="0" ref="E34:E43">B34*D34</f>
        <v>16</v>
      </c>
    </row>
    <row r="35" spans="1:5" ht="12.75">
      <c r="A35" s="10" t="s">
        <v>16</v>
      </c>
      <c r="B35" s="29">
        <v>0.67</v>
      </c>
      <c r="C35" s="10" t="s">
        <v>53</v>
      </c>
      <c r="D35" s="32">
        <v>16</v>
      </c>
      <c r="E35" s="33">
        <f t="shared" si="0"/>
        <v>10.72</v>
      </c>
    </row>
    <row r="36" spans="1:5" ht="12.75">
      <c r="A36" s="10" t="s">
        <v>83</v>
      </c>
      <c r="B36" s="29">
        <v>1</v>
      </c>
      <c r="C36" s="10" t="s">
        <v>53</v>
      </c>
      <c r="D36" s="32">
        <v>16</v>
      </c>
      <c r="E36" s="33">
        <f>B36*D36</f>
        <v>16</v>
      </c>
    </row>
    <row r="37" spans="1:5" ht="12.75">
      <c r="A37" s="10" t="s">
        <v>17</v>
      </c>
      <c r="B37" s="29">
        <v>0.25</v>
      </c>
      <c r="C37" s="10" t="s">
        <v>53</v>
      </c>
      <c r="D37" s="32">
        <v>16</v>
      </c>
      <c r="E37" s="33">
        <f>B37*D37</f>
        <v>4</v>
      </c>
    </row>
    <row r="38" spans="1:5" ht="12.75">
      <c r="A38" s="10" t="s">
        <v>88</v>
      </c>
      <c r="B38" s="29">
        <v>1</v>
      </c>
      <c r="C38" s="10" t="s">
        <v>53</v>
      </c>
      <c r="D38" s="32">
        <v>16</v>
      </c>
      <c r="E38" s="33">
        <f t="shared" si="0"/>
        <v>16</v>
      </c>
    </row>
    <row r="39" spans="1:5" ht="12.75">
      <c r="A39" s="10" t="s">
        <v>100</v>
      </c>
      <c r="B39" s="29">
        <v>1.5</v>
      </c>
      <c r="C39" s="10" t="s">
        <v>53</v>
      </c>
      <c r="D39" s="32">
        <v>16</v>
      </c>
      <c r="E39" s="33">
        <f>B39*D39</f>
        <v>24</v>
      </c>
    </row>
    <row r="40" spans="1:5" ht="12.75">
      <c r="A40" s="10" t="s">
        <v>101</v>
      </c>
      <c r="B40" s="29">
        <v>4</v>
      </c>
      <c r="C40" s="10" t="s">
        <v>54</v>
      </c>
      <c r="D40" s="32">
        <v>9</v>
      </c>
      <c r="E40" s="33">
        <f>B40*D40</f>
        <v>36</v>
      </c>
    </row>
    <row r="41" spans="1:5" ht="12.75">
      <c r="A41" s="10" t="s">
        <v>102</v>
      </c>
      <c r="B41" s="29">
        <v>1.5</v>
      </c>
      <c r="C41" s="10" t="s">
        <v>53</v>
      </c>
      <c r="D41" s="32">
        <v>16</v>
      </c>
      <c r="E41" s="33">
        <f>B41*D41</f>
        <v>24</v>
      </c>
    </row>
    <row r="42" spans="1:5" ht="12.75">
      <c r="A42" s="10" t="s">
        <v>18</v>
      </c>
      <c r="B42" s="29">
        <v>20</v>
      </c>
      <c r="C42" s="10" t="s">
        <v>54</v>
      </c>
      <c r="D42" s="32">
        <v>9</v>
      </c>
      <c r="E42" s="33">
        <f t="shared" si="0"/>
        <v>180</v>
      </c>
    </row>
    <row r="43" spans="1:5" ht="12.75">
      <c r="A43" s="10" t="s">
        <v>19</v>
      </c>
      <c r="B43" s="29">
        <v>2</v>
      </c>
      <c r="C43" s="10" t="s">
        <v>53</v>
      </c>
      <c r="D43" s="32">
        <v>16</v>
      </c>
      <c r="E43" s="33">
        <f t="shared" si="0"/>
        <v>32</v>
      </c>
    </row>
    <row r="44" spans="1:5" ht="12.75">
      <c r="A44" s="10"/>
      <c r="B44" s="29"/>
      <c r="C44" s="10"/>
      <c r="D44" s="32"/>
      <c r="E44" s="33"/>
    </row>
    <row r="45" spans="1:5" ht="12.75">
      <c r="A45" s="10" t="s">
        <v>56</v>
      </c>
      <c r="B45" s="34">
        <v>9.17</v>
      </c>
      <c r="C45" s="10"/>
      <c r="D45" s="35">
        <v>16</v>
      </c>
      <c r="E45" s="31">
        <f>D45*B45</f>
        <v>146.72</v>
      </c>
    </row>
    <row r="46" spans="1:5" ht="12.75">
      <c r="A46" s="10" t="s">
        <v>57</v>
      </c>
      <c r="B46" s="29">
        <v>24</v>
      </c>
      <c r="C46" s="10"/>
      <c r="D46" s="36">
        <v>9</v>
      </c>
      <c r="E46" s="31">
        <f>D46*B46</f>
        <v>216</v>
      </c>
    </row>
    <row r="47" spans="1:5" ht="12.75">
      <c r="A47" s="25" t="s">
        <v>55</v>
      </c>
      <c r="B47" s="25"/>
      <c r="C47" s="25"/>
      <c r="D47" s="25"/>
      <c r="E47" s="37">
        <f>E45+E46</f>
        <v>362.72</v>
      </c>
    </row>
    <row r="48" spans="1:5" ht="12.75">
      <c r="A48" s="10"/>
      <c r="B48" s="10"/>
      <c r="C48" s="10"/>
      <c r="D48" s="10"/>
      <c r="E48" s="10"/>
    </row>
    <row r="49" spans="1:5" ht="12.75">
      <c r="A49" s="10"/>
      <c r="B49" s="10"/>
      <c r="C49" s="10"/>
      <c r="D49" s="10"/>
      <c r="E49" s="10"/>
    </row>
    <row r="50" spans="1:5" ht="12.75">
      <c r="A50" s="10"/>
      <c r="B50" s="10"/>
      <c r="C50" s="10"/>
      <c r="D50" s="10"/>
      <c r="E50" s="10"/>
    </row>
    <row r="51" spans="1:5" ht="12.75">
      <c r="A51" s="10"/>
      <c r="B51" s="10"/>
      <c r="C51" s="10"/>
      <c r="D51" s="10"/>
      <c r="E51" s="10"/>
    </row>
    <row r="52" spans="1:5" ht="12.75">
      <c r="A52" s="10"/>
      <c r="B52" s="10"/>
      <c r="C52" s="10"/>
      <c r="D52" s="10"/>
      <c r="E52" s="10"/>
    </row>
    <row r="53" spans="1:5" ht="12.75">
      <c r="A53" s="11" t="s">
        <v>67</v>
      </c>
      <c r="B53" s="10"/>
      <c r="C53" s="10"/>
      <c r="D53" s="12"/>
      <c r="E53" s="12"/>
    </row>
    <row r="54" spans="1:5" ht="12.75">
      <c r="A54" s="13" t="s">
        <v>20</v>
      </c>
      <c r="B54" s="14" t="s">
        <v>21</v>
      </c>
      <c r="C54" s="16" t="s">
        <v>22</v>
      </c>
      <c r="D54" s="16" t="s">
        <v>23</v>
      </c>
      <c r="E54" s="17" t="s">
        <v>58</v>
      </c>
    </row>
    <row r="55" spans="1:5" ht="12.75">
      <c r="A55" s="38"/>
      <c r="B55" s="39"/>
      <c r="C55" s="39"/>
      <c r="D55" s="20"/>
      <c r="E55" s="21" t="s">
        <v>60</v>
      </c>
    </row>
    <row r="56" spans="1:5" ht="12.75">
      <c r="A56" s="10" t="s">
        <v>24</v>
      </c>
      <c r="B56" s="10"/>
      <c r="C56" s="32">
        <v>1</v>
      </c>
      <c r="D56" s="30">
        <v>12</v>
      </c>
      <c r="E56" s="30">
        <f>C56*D56</f>
        <v>12</v>
      </c>
    </row>
    <row r="57" spans="1:5" ht="12.75">
      <c r="A57" s="10" t="s">
        <v>25</v>
      </c>
      <c r="B57" s="10" t="s">
        <v>61</v>
      </c>
      <c r="C57" s="32">
        <v>0.75</v>
      </c>
      <c r="D57" s="32">
        <v>36</v>
      </c>
      <c r="E57" s="32">
        <f>C57*D57</f>
        <v>27</v>
      </c>
    </row>
    <row r="58" spans="1:5" ht="12.75">
      <c r="A58" s="10" t="s">
        <v>26</v>
      </c>
      <c r="B58" s="10"/>
      <c r="C58" s="32"/>
      <c r="D58" s="32">
        <v>12</v>
      </c>
      <c r="E58" s="32">
        <v>12</v>
      </c>
    </row>
    <row r="59" spans="1:5" ht="12.75">
      <c r="A59" s="10" t="s">
        <v>103</v>
      </c>
      <c r="B59" s="10" t="s">
        <v>104</v>
      </c>
      <c r="C59" s="32">
        <v>8</v>
      </c>
      <c r="D59" s="32">
        <v>6</v>
      </c>
      <c r="E59" s="32">
        <f>C59*D59</f>
        <v>48</v>
      </c>
    </row>
    <row r="60" spans="1:5" ht="12.75">
      <c r="A60" s="10" t="s">
        <v>27</v>
      </c>
      <c r="B60" s="10"/>
      <c r="C60" s="32">
        <v>1</v>
      </c>
      <c r="D60" s="32" t="s">
        <v>105</v>
      </c>
      <c r="E60" s="32">
        <v>61</v>
      </c>
    </row>
    <row r="61" spans="1:5" ht="12.75">
      <c r="A61" s="10" t="s">
        <v>28</v>
      </c>
      <c r="B61" s="10"/>
      <c r="C61" s="32"/>
      <c r="D61" s="32"/>
      <c r="E61" s="32"/>
    </row>
    <row r="62" spans="1:5" ht="12.75">
      <c r="A62" s="10" t="s">
        <v>108</v>
      </c>
      <c r="B62" s="10" t="s">
        <v>62</v>
      </c>
      <c r="C62" s="32">
        <v>0.25</v>
      </c>
      <c r="D62" s="32">
        <v>12.5</v>
      </c>
      <c r="E62" s="32">
        <f>C62*D62</f>
        <v>3.125</v>
      </c>
    </row>
    <row r="63" spans="1:5" ht="12.75">
      <c r="A63" s="10" t="s">
        <v>109</v>
      </c>
      <c r="B63" s="10" t="s">
        <v>62</v>
      </c>
      <c r="C63" s="32">
        <v>0.17</v>
      </c>
      <c r="D63" s="32">
        <v>102</v>
      </c>
      <c r="E63" s="32">
        <f>C63*D63</f>
        <v>17.34</v>
      </c>
    </row>
    <row r="64" spans="1:5" ht="12.75">
      <c r="A64" s="10" t="s">
        <v>111</v>
      </c>
      <c r="B64" s="10" t="s">
        <v>62</v>
      </c>
      <c r="C64" s="32">
        <v>0.0625</v>
      </c>
      <c r="D64" s="32">
        <v>110.75</v>
      </c>
      <c r="E64" s="32">
        <f>C64*D64</f>
        <v>6.921875</v>
      </c>
    </row>
    <row r="65" spans="1:5" ht="12.75">
      <c r="A65" s="10" t="s">
        <v>110</v>
      </c>
      <c r="B65" s="10" t="s">
        <v>62</v>
      </c>
      <c r="C65" s="32">
        <v>0.63</v>
      </c>
      <c r="D65" s="32">
        <v>47.7</v>
      </c>
      <c r="E65" s="32">
        <f>C65*D65</f>
        <v>30.051000000000002</v>
      </c>
    </row>
    <row r="66" spans="1:5" ht="12.75">
      <c r="A66" s="10" t="s">
        <v>106</v>
      </c>
      <c r="B66" s="10" t="s">
        <v>107</v>
      </c>
      <c r="C66" s="32">
        <v>200</v>
      </c>
      <c r="D66" s="32">
        <v>0.3</v>
      </c>
      <c r="E66" s="32">
        <f>C66*D66</f>
        <v>60</v>
      </c>
    </row>
    <row r="67" spans="1:5" ht="12.75">
      <c r="A67" s="27" t="s">
        <v>29</v>
      </c>
      <c r="B67" s="27"/>
      <c r="C67" s="27"/>
      <c r="D67" s="27"/>
      <c r="E67" s="40">
        <f>SUM(E56:E66)</f>
        <v>277.437875</v>
      </c>
    </row>
    <row r="68" spans="1:5" ht="12.75">
      <c r="A68" s="10"/>
      <c r="B68" s="10"/>
      <c r="C68" s="10"/>
      <c r="D68" s="10"/>
      <c r="E68" s="10"/>
    </row>
    <row r="69" spans="1:5" ht="12.75">
      <c r="A69" s="10"/>
      <c r="B69" s="10"/>
      <c r="C69" s="10"/>
      <c r="D69" s="10"/>
      <c r="E69" s="10"/>
    </row>
    <row r="70" spans="1:5" ht="12.75">
      <c r="A70" s="11" t="s">
        <v>64</v>
      </c>
      <c r="B70" s="10"/>
      <c r="C70" s="10"/>
      <c r="D70" s="10"/>
      <c r="E70" s="10"/>
    </row>
    <row r="71" spans="1:6" ht="12.75">
      <c r="A71" s="13" t="s">
        <v>30</v>
      </c>
      <c r="B71" s="14" t="s">
        <v>68</v>
      </c>
      <c r="C71" s="15" t="s">
        <v>79</v>
      </c>
      <c r="D71" s="15"/>
      <c r="E71" s="15" t="s">
        <v>32</v>
      </c>
      <c r="F71" s="7"/>
    </row>
    <row r="72" spans="1:6" ht="12.75">
      <c r="A72" s="41"/>
      <c r="B72" s="39" t="s">
        <v>31</v>
      </c>
      <c r="C72" s="42" t="s">
        <v>77</v>
      </c>
      <c r="D72" s="42" t="s">
        <v>78</v>
      </c>
      <c r="E72" s="42" t="s">
        <v>77</v>
      </c>
      <c r="F72" s="8" t="s">
        <v>78</v>
      </c>
    </row>
    <row r="73" spans="1:6" ht="12.75">
      <c r="A73" s="10" t="s">
        <v>33</v>
      </c>
      <c r="B73" s="43">
        <v>2</v>
      </c>
      <c r="C73" s="30">
        <v>4.5</v>
      </c>
      <c r="D73" s="30">
        <f>B73*C73</f>
        <v>9</v>
      </c>
      <c r="E73" s="30">
        <v>12</v>
      </c>
      <c r="F73" s="4">
        <f>E73*B73</f>
        <v>24</v>
      </c>
    </row>
    <row r="74" spans="1:6" ht="12.75">
      <c r="A74" s="10" t="s">
        <v>34</v>
      </c>
      <c r="B74" s="43">
        <v>19.8</v>
      </c>
      <c r="C74" s="32">
        <v>3</v>
      </c>
      <c r="D74" s="32">
        <f>B74*C74</f>
        <v>59.400000000000006</v>
      </c>
      <c r="E74" s="32">
        <v>3.35</v>
      </c>
      <c r="F74" s="5">
        <f>B74*E74</f>
        <v>66.33</v>
      </c>
    </row>
    <row r="75" spans="1:6" ht="12.75">
      <c r="A75" s="10" t="s">
        <v>35</v>
      </c>
      <c r="B75" s="43">
        <v>1</v>
      </c>
      <c r="C75" s="32">
        <v>2</v>
      </c>
      <c r="D75" s="32">
        <f aca="true" t="shared" si="1" ref="D75:D80">B75*C75</f>
        <v>2</v>
      </c>
      <c r="E75" s="32">
        <v>8</v>
      </c>
      <c r="F75" s="5">
        <f aca="true" t="shared" si="2" ref="F75:F80">B75*E75</f>
        <v>8</v>
      </c>
    </row>
    <row r="76" spans="1:6" ht="12.75">
      <c r="A76" s="10" t="s">
        <v>36</v>
      </c>
      <c r="B76" s="43">
        <v>1</v>
      </c>
      <c r="C76" s="32">
        <v>1.15</v>
      </c>
      <c r="D76" s="32">
        <f t="shared" si="1"/>
        <v>1.15</v>
      </c>
      <c r="E76" s="32">
        <v>15</v>
      </c>
      <c r="F76" s="5">
        <f t="shared" si="2"/>
        <v>15</v>
      </c>
    </row>
    <row r="77" spans="1:6" ht="12.75">
      <c r="A77" s="10" t="s">
        <v>37</v>
      </c>
      <c r="B77" s="43">
        <v>1.75</v>
      </c>
      <c r="C77" s="32">
        <v>1.5</v>
      </c>
      <c r="D77" s="32">
        <f t="shared" si="1"/>
        <v>2.625</v>
      </c>
      <c r="E77" s="32">
        <v>5.25</v>
      </c>
      <c r="F77" s="5">
        <f t="shared" si="2"/>
        <v>9.1875</v>
      </c>
    </row>
    <row r="78" spans="1:6" ht="12.75">
      <c r="A78" s="10" t="s">
        <v>38</v>
      </c>
      <c r="B78" s="43">
        <v>1</v>
      </c>
      <c r="C78" s="32">
        <v>1</v>
      </c>
      <c r="D78" s="32">
        <f t="shared" si="1"/>
        <v>1</v>
      </c>
      <c r="E78" s="32">
        <v>1.25</v>
      </c>
      <c r="F78" s="5">
        <f t="shared" si="2"/>
        <v>1.25</v>
      </c>
    </row>
    <row r="79" spans="1:6" ht="12.75">
      <c r="A79" s="10" t="s">
        <v>39</v>
      </c>
      <c r="B79" s="43">
        <v>22</v>
      </c>
      <c r="C79" s="32">
        <v>0.25</v>
      </c>
      <c r="D79" s="32">
        <f t="shared" si="1"/>
        <v>5.5</v>
      </c>
      <c r="E79" s="32">
        <v>1</v>
      </c>
      <c r="F79" s="5">
        <f t="shared" si="2"/>
        <v>22</v>
      </c>
    </row>
    <row r="80" spans="1:6" ht="12.75">
      <c r="A80" s="25" t="s">
        <v>40</v>
      </c>
      <c r="B80" s="44">
        <v>10</v>
      </c>
      <c r="C80" s="45">
        <v>2</v>
      </c>
      <c r="D80" s="45">
        <f t="shared" si="1"/>
        <v>20</v>
      </c>
      <c r="E80" s="45">
        <v>3</v>
      </c>
      <c r="F80" s="6">
        <f t="shared" si="2"/>
        <v>30</v>
      </c>
    </row>
    <row r="81" spans="1:6" ht="12.75">
      <c r="A81" s="10" t="s">
        <v>29</v>
      </c>
      <c r="B81" s="10"/>
      <c r="C81" s="10"/>
      <c r="D81" s="31">
        <f>SUM(D73:D80)</f>
        <v>100.67500000000001</v>
      </c>
      <c r="E81" s="10"/>
      <c r="F81" s="1">
        <f>SUM(F73:F80)</f>
        <v>175.76749999999998</v>
      </c>
    </row>
    <row r="82" spans="1:6" ht="12.75">
      <c r="A82" s="25" t="s">
        <v>41</v>
      </c>
      <c r="B82" s="25"/>
      <c r="C82" s="25"/>
      <c r="D82" s="25"/>
      <c r="E82" s="25"/>
      <c r="F82" s="3">
        <f>D81+F81</f>
        <v>276.4425</v>
      </c>
    </row>
    <row r="83" spans="1:5" ht="12.75">
      <c r="A83" s="10"/>
      <c r="B83" s="10"/>
      <c r="C83" s="10"/>
      <c r="D83" s="10"/>
      <c r="E83" s="10"/>
    </row>
    <row r="84" spans="1:5" ht="12.75">
      <c r="A84" s="10"/>
      <c r="B84" s="10"/>
      <c r="C84" s="10"/>
      <c r="D84" s="10"/>
      <c r="E84" s="10"/>
    </row>
    <row r="85" spans="1:5" ht="12.75">
      <c r="A85" s="11" t="s">
        <v>69</v>
      </c>
      <c r="B85" s="10"/>
      <c r="C85" s="10"/>
      <c r="D85" s="10"/>
      <c r="E85" s="10"/>
    </row>
    <row r="86" spans="1:5" ht="12.75">
      <c r="A86" s="46" t="str">
        <f>B4</f>
        <v>Sweet Corn - 1 Acre</v>
      </c>
      <c r="B86" s="27"/>
      <c r="C86" s="47" t="s">
        <v>31</v>
      </c>
      <c r="D86" s="10"/>
      <c r="E86" s="10"/>
    </row>
    <row r="87" spans="1:5" ht="12.75">
      <c r="A87" s="10" t="s">
        <v>114</v>
      </c>
      <c r="B87" s="34">
        <f>B45</f>
        <v>9.17</v>
      </c>
      <c r="C87" s="31">
        <f>E45</f>
        <v>146.72</v>
      </c>
      <c r="D87" s="10"/>
      <c r="E87" s="10"/>
    </row>
    <row r="88" spans="1:5" ht="12.75">
      <c r="A88" s="10" t="s">
        <v>115</v>
      </c>
      <c r="B88" s="29">
        <f>B46</f>
        <v>24</v>
      </c>
      <c r="C88" s="33">
        <f>E46</f>
        <v>216</v>
      </c>
      <c r="D88" s="10"/>
      <c r="E88" s="10"/>
    </row>
    <row r="89" spans="1:5" ht="12.75">
      <c r="A89" s="34" t="s">
        <v>72</v>
      </c>
      <c r="B89" s="10"/>
      <c r="C89" s="33">
        <f>E67</f>
        <v>277.437875</v>
      </c>
      <c r="D89" s="10"/>
      <c r="E89" s="10"/>
    </row>
    <row r="90" spans="1:5" ht="12.75">
      <c r="A90" s="10" t="s">
        <v>42</v>
      </c>
      <c r="B90" s="10"/>
      <c r="C90" s="33">
        <f>D81</f>
        <v>100.67500000000001</v>
      </c>
      <c r="D90" s="10"/>
      <c r="E90" s="48"/>
    </row>
    <row r="91" spans="1:5" ht="12.75">
      <c r="A91" s="25" t="s">
        <v>73</v>
      </c>
      <c r="B91" s="25"/>
      <c r="C91" s="49">
        <f>F81</f>
        <v>175.76749999999998</v>
      </c>
      <c r="D91" s="10"/>
      <c r="E91" s="10"/>
    </row>
    <row r="92" spans="1:5" ht="12.75">
      <c r="A92" s="27" t="s">
        <v>43</v>
      </c>
      <c r="B92" s="27"/>
      <c r="C92" s="50">
        <f>SUM(C87:C91)</f>
        <v>916.600375</v>
      </c>
      <c r="D92" s="10"/>
      <c r="E92" s="10"/>
    </row>
    <row r="93" spans="1:5" ht="12.75">
      <c r="A93" s="10" t="s">
        <v>71</v>
      </c>
      <c r="B93" s="10"/>
      <c r="C93" s="10"/>
      <c r="D93" s="10"/>
      <c r="E93" s="10"/>
    </row>
    <row r="94" spans="1:5" ht="12.75">
      <c r="A94" s="10"/>
      <c r="B94" s="10"/>
      <c r="C94" s="10"/>
      <c r="D94" s="51"/>
      <c r="E94" s="10"/>
    </row>
    <row r="95" spans="1:5" ht="12.75">
      <c r="A95" s="10"/>
      <c r="B95" s="10"/>
      <c r="C95" s="10"/>
      <c r="D95" s="12"/>
      <c r="E95" s="12"/>
    </row>
    <row r="96" spans="1:5" ht="12.75">
      <c r="A96" s="11" t="s">
        <v>70</v>
      </c>
      <c r="B96" s="12"/>
      <c r="C96" s="12"/>
      <c r="D96" s="12"/>
      <c r="E96" s="12"/>
    </row>
    <row r="97" spans="1:5" ht="12.75">
      <c r="A97" s="52" t="s">
        <v>74</v>
      </c>
      <c r="B97" s="53"/>
      <c r="C97" s="53" t="s">
        <v>119</v>
      </c>
      <c r="D97" s="53"/>
      <c r="E97" s="54"/>
    </row>
    <row r="98" spans="1:5" ht="12.75">
      <c r="A98" s="23" t="s">
        <v>116</v>
      </c>
      <c r="B98" s="55">
        <v>6</v>
      </c>
      <c r="C98" s="55">
        <v>8</v>
      </c>
      <c r="D98" s="55">
        <v>10</v>
      </c>
      <c r="E98" s="55">
        <v>12</v>
      </c>
    </row>
    <row r="99" spans="1:5" ht="12.75">
      <c r="A99" s="10">
        <v>150</v>
      </c>
      <c r="B99" s="56">
        <f>A99*B98</f>
        <v>900</v>
      </c>
      <c r="C99" s="56">
        <f>C98*A99</f>
        <v>1200</v>
      </c>
      <c r="D99" s="56">
        <f>D98*A99</f>
        <v>1500</v>
      </c>
      <c r="E99" s="56">
        <f>E98*A99</f>
        <v>1800</v>
      </c>
    </row>
    <row r="100" spans="1:5" ht="12.75">
      <c r="A100" s="57">
        <v>175</v>
      </c>
      <c r="B100" s="56">
        <f>A100*B98</f>
        <v>1050</v>
      </c>
      <c r="C100" s="56">
        <f>C98*A100</f>
        <v>1400</v>
      </c>
      <c r="D100" s="56">
        <f>D98*A100</f>
        <v>1750</v>
      </c>
      <c r="E100" s="56">
        <f>E98*A100</f>
        <v>2100</v>
      </c>
    </row>
    <row r="101" spans="1:5" ht="12.75">
      <c r="A101" s="58">
        <v>200</v>
      </c>
      <c r="B101" s="59">
        <f>A101*B98</f>
        <v>1200</v>
      </c>
      <c r="C101" s="59">
        <f>C98*A101</f>
        <v>1600</v>
      </c>
      <c r="D101" s="59">
        <f>D98*A101</f>
        <v>2000</v>
      </c>
      <c r="E101" s="59">
        <f>E98*A101</f>
        <v>2400</v>
      </c>
    </row>
    <row r="102" spans="1:5" ht="12.75">
      <c r="A102" s="10">
        <v>225</v>
      </c>
      <c r="B102" s="56">
        <f>A102*B98</f>
        <v>1350</v>
      </c>
      <c r="C102" s="56">
        <f>A102*C98</f>
        <v>1800</v>
      </c>
      <c r="D102" s="56">
        <f>A102*D98</f>
        <v>2250</v>
      </c>
      <c r="E102" s="56">
        <f>A102*E98</f>
        <v>2700</v>
      </c>
    </row>
    <row r="103" spans="1:5" ht="12.75">
      <c r="A103" s="25">
        <v>250</v>
      </c>
      <c r="B103" s="60">
        <v>1500</v>
      </c>
      <c r="C103" s="60">
        <f>A103*C98</f>
        <v>2000</v>
      </c>
      <c r="D103" s="60">
        <f>A103*D98</f>
        <v>2500</v>
      </c>
      <c r="E103" s="56">
        <f>A103*E98</f>
        <v>3000</v>
      </c>
    </row>
    <row r="104" spans="1:5" ht="12.75">
      <c r="A104" s="10"/>
      <c r="B104" s="31"/>
      <c r="C104" s="31"/>
      <c r="D104" s="31"/>
      <c r="E104" s="31"/>
    </row>
    <row r="105" spans="1:5" ht="12.75">
      <c r="A105" s="11" t="s">
        <v>75</v>
      </c>
      <c r="B105" s="10"/>
      <c r="C105" s="10"/>
      <c r="D105" s="10"/>
      <c r="E105" s="10"/>
    </row>
    <row r="106" spans="1:5" ht="12.75">
      <c r="A106" s="52" t="s">
        <v>74</v>
      </c>
      <c r="B106" s="53"/>
      <c r="C106" s="53" t="s">
        <v>119</v>
      </c>
      <c r="D106" s="53"/>
      <c r="E106" s="54"/>
    </row>
    <row r="107" spans="1:5" ht="12.75">
      <c r="A107" s="61" t="s">
        <v>117</v>
      </c>
      <c r="B107" s="31">
        <v>6</v>
      </c>
      <c r="C107" s="31">
        <v>8</v>
      </c>
      <c r="D107" s="31">
        <v>10</v>
      </c>
      <c r="E107" s="31">
        <v>12</v>
      </c>
    </row>
    <row r="108" spans="1:5" ht="12.75">
      <c r="A108" s="10">
        <v>150</v>
      </c>
      <c r="B108" s="56">
        <f>B99-C92</f>
        <v>-16.600374999999985</v>
      </c>
      <c r="C108" s="56">
        <f>C99-C92</f>
        <v>283.399625</v>
      </c>
      <c r="D108" s="56">
        <f>D99-C92</f>
        <v>583.399625</v>
      </c>
      <c r="E108" s="56">
        <f>E99-C92</f>
        <v>883.399625</v>
      </c>
    </row>
    <row r="109" spans="1:5" ht="12.75">
      <c r="A109" s="57">
        <v>175</v>
      </c>
      <c r="B109" s="62">
        <f>B100-C92</f>
        <v>133.39962500000001</v>
      </c>
      <c r="C109" s="62">
        <f>C100-C92</f>
        <v>483.399625</v>
      </c>
      <c r="D109" s="62">
        <f>D100-C92</f>
        <v>833.399625</v>
      </c>
      <c r="E109" s="62">
        <f>E100-C92</f>
        <v>1183.399625</v>
      </c>
    </row>
    <row r="110" spans="1:5" ht="12.75">
      <c r="A110" s="58">
        <v>200</v>
      </c>
      <c r="B110" s="63">
        <f>B101-C92</f>
        <v>283.399625</v>
      </c>
      <c r="C110" s="63">
        <f>C101-C92</f>
        <v>683.399625</v>
      </c>
      <c r="D110" s="63">
        <f>D101-C92</f>
        <v>1083.399625</v>
      </c>
      <c r="E110" s="63">
        <f>E101-C92</f>
        <v>1483.399625</v>
      </c>
    </row>
    <row r="111" spans="1:5" ht="12.75">
      <c r="A111" s="58">
        <v>225</v>
      </c>
      <c r="B111" s="63">
        <f>B102-C92</f>
        <v>433.399625</v>
      </c>
      <c r="C111" s="63">
        <f>C102-C92</f>
        <v>883.399625</v>
      </c>
      <c r="D111" s="63">
        <f>D102-C92</f>
        <v>1333.399625</v>
      </c>
      <c r="E111" s="63">
        <f>E102-C92</f>
        <v>1783.399625</v>
      </c>
    </row>
    <row r="112" spans="1:5" ht="12.75">
      <c r="A112" s="64">
        <v>250</v>
      </c>
      <c r="B112" s="65">
        <f>B103-C92</f>
        <v>583.399625</v>
      </c>
      <c r="C112" s="65">
        <f>C103-C92</f>
        <v>1083.399625</v>
      </c>
      <c r="D112" s="65">
        <f>D103-C92</f>
        <v>1583.399625</v>
      </c>
      <c r="E112" s="65">
        <f>E103-C92</f>
        <v>2083.399625</v>
      </c>
    </row>
    <row r="113" spans="1:5" ht="12.75">
      <c r="A113" s="58"/>
      <c r="B113" s="63"/>
      <c r="C113" s="63"/>
      <c r="D113" s="63"/>
      <c r="E113" s="63"/>
    </row>
    <row r="114" spans="1:5" ht="12.75">
      <c r="A114" s="10" t="s">
        <v>76</v>
      </c>
      <c r="B114" s="10" t="s">
        <v>118</v>
      </c>
      <c r="C114" s="57">
        <v>1000</v>
      </c>
      <c r="D114" s="10"/>
      <c r="E114" s="10"/>
    </row>
    <row r="115" spans="1:5" ht="12.75">
      <c r="A115" s="10"/>
      <c r="B115" s="10"/>
      <c r="C115" s="10"/>
      <c r="D115" s="10"/>
      <c r="E115" s="10"/>
    </row>
    <row r="116" spans="1:6" ht="41.25" customHeight="1">
      <c r="A116" s="68" t="s">
        <v>123</v>
      </c>
      <c r="B116" s="68"/>
      <c r="C116" s="68"/>
      <c r="D116" s="68"/>
      <c r="E116" s="68"/>
      <c r="F116" s="68"/>
    </row>
    <row r="117" spans="1:5" ht="12.75">
      <c r="A117" s="10"/>
      <c r="B117" s="10"/>
      <c r="C117" s="10"/>
      <c r="D117" s="10"/>
      <c r="E117" s="10"/>
    </row>
    <row r="118" spans="1:5" ht="12.75">
      <c r="A118" s="10"/>
      <c r="B118" s="10"/>
      <c r="C118" s="10"/>
      <c r="D118" s="10"/>
      <c r="E118" s="10"/>
    </row>
  </sheetData>
  <mergeCells count="3">
    <mergeCell ref="A1:F1"/>
    <mergeCell ref="A2:F2"/>
    <mergeCell ref="A116:F116"/>
  </mergeCells>
  <printOptions/>
  <pageMargins left="0.75" right="0.75" top="1" bottom="1" header="0.5" footer="0.5"/>
  <pageSetup horizontalDpi="300" verticalDpi="300" orientation="portrait" r:id="rId1"/>
  <rowBreaks count="4" manualBreakCount="4">
    <brk id="27" max="5" man="1"/>
    <brk id="47" max="5" man="1"/>
    <brk id="67" max="5" man="1"/>
    <brk id="82" max="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Terri</dc:creator>
  <cp:keywords/>
  <dc:description/>
  <cp:lastModifiedBy> UMass Extension Vegetable Program</cp:lastModifiedBy>
  <cp:lastPrinted>1999-09-09T13:01:16Z</cp:lastPrinted>
  <dcterms:created xsi:type="dcterms:W3CDTF">1999-04-27T17:54:09Z</dcterms:created>
  <dcterms:modified xsi:type="dcterms:W3CDTF">2004-01-19T21:56:42Z</dcterms:modified>
  <cp:category/>
  <cp:version/>
  <cp:contentType/>
  <cp:contentStatus/>
</cp:coreProperties>
</file>